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se de datos" sheetId="1" r:id="rId4"/>
  </sheets>
  <definedNames/>
  <calcPr/>
  <extLst>
    <ext uri="GoogleSheetsCustomDataVersion1">
      <go:sheetsCustomData xmlns:go="http://customooxmlschemas.google.com/" r:id="rId5" roundtripDataSignature="AMtx7mj/fWEEu2TP3qgpL8ZIa6DM3ARrog=="/>
    </ext>
  </extLst>
</workbook>
</file>

<file path=xl/sharedStrings.xml><?xml version="1.0" encoding="utf-8"?>
<sst xmlns="http://schemas.openxmlformats.org/spreadsheetml/2006/main" count="2796" uniqueCount="1037">
  <si>
    <t>Número</t>
  </si>
  <si>
    <t>Estado</t>
  </si>
  <si>
    <t>Fecha</t>
  </si>
  <si>
    <t>Nombre</t>
  </si>
  <si>
    <t>Edad</t>
  </si>
  <si>
    <t>Municipio</t>
  </si>
  <si>
    <t>Corporación</t>
  </si>
  <si>
    <t>Tipo</t>
  </si>
  <si>
    <t>Link</t>
  </si>
  <si>
    <t>Zacatecas</t>
  </si>
  <si>
    <t>Juan Ramírez Osorio</t>
  </si>
  <si>
    <t>Guadalupe</t>
  </si>
  <si>
    <t>Estatal</t>
  </si>
  <si>
    <t>Policía</t>
  </si>
  <si>
    <t>https://bit.ly/2rP6glO</t>
  </si>
  <si>
    <t>Policías asesinados 2018</t>
  </si>
  <si>
    <t>Policías asesinados por corporación</t>
  </si>
  <si>
    <t>Conteo de policías asesinados por estado</t>
  </si>
  <si>
    <t>Oaxaca</t>
  </si>
  <si>
    <t>José Martínez Santana</t>
  </si>
  <si>
    <t>San Gabriel Mixtepec</t>
  </si>
  <si>
    <t>Municipal</t>
  </si>
  <si>
    <t>http://bit.ly/2CmTNYK</t>
  </si>
  <si>
    <t>Guerrero</t>
  </si>
  <si>
    <t>Magdaleno Ciprés</t>
  </si>
  <si>
    <t>Atoyac de Álvarez</t>
  </si>
  <si>
    <t>https://bit.ly/34VH0Zt</t>
  </si>
  <si>
    <t>Guanajuato</t>
  </si>
  <si>
    <t>Jonathan Esaú</t>
  </si>
  <si>
    <t>León</t>
  </si>
  <si>
    <t>Ministerial</t>
  </si>
  <si>
    <t>https://bit.ly/36xNQG2</t>
  </si>
  <si>
    <t>Municipales</t>
  </si>
  <si>
    <t>Estatales</t>
  </si>
  <si>
    <t>Federales</t>
  </si>
  <si>
    <t>%</t>
  </si>
  <si>
    <t>México</t>
  </si>
  <si>
    <t>Roberto Aguilar González</t>
  </si>
  <si>
    <t>Naucalpan</t>
  </si>
  <si>
    <t>https://bit.ly/34O1UJN</t>
  </si>
  <si>
    <t>Erik Sánchez</t>
  </si>
  <si>
    <t>Salvatierra</t>
  </si>
  <si>
    <t>https://bit.ly/33pQKe1</t>
  </si>
  <si>
    <t>Estado de México</t>
  </si>
  <si>
    <t>CDMX</t>
  </si>
  <si>
    <t xml:space="preserve">Israel Coset Pérez </t>
  </si>
  <si>
    <t>Miguel Hidalgo</t>
  </si>
  <si>
    <t>Federal</t>
  </si>
  <si>
    <t>https://bit.ly/2Ckofm6</t>
  </si>
  <si>
    <t>Gerardo Lara Salinas</t>
  </si>
  <si>
    <t>https://bit.ly/2qs5LgZ</t>
  </si>
  <si>
    <t>Policías municipales asesinados por tipo</t>
  </si>
  <si>
    <t>Chihuahua</t>
  </si>
  <si>
    <t>Veracruz</t>
  </si>
  <si>
    <t xml:space="preserve">Josué Reséndiz Vázquez </t>
  </si>
  <si>
    <t>https://bit.ly/35VwqSD</t>
  </si>
  <si>
    <t>Policías asesinados por día en 2018</t>
  </si>
  <si>
    <t>Puebla</t>
  </si>
  <si>
    <t>Javier Castañeda Vargas</t>
  </si>
  <si>
    <t xml:space="preserve">Abasolo </t>
  </si>
  <si>
    <t>https://bit.ly/33piIGK</t>
  </si>
  <si>
    <t>Luis Marcelo Navarrete</t>
  </si>
  <si>
    <t>San José de Iturbide</t>
  </si>
  <si>
    <t>https://bit.ly/34yQnOv</t>
  </si>
  <si>
    <t>Tránsito</t>
  </si>
  <si>
    <t>Penitenciario</t>
  </si>
  <si>
    <t>Jalisco</t>
  </si>
  <si>
    <t>Eder David Almanza</t>
  </si>
  <si>
    <t>Ciudad de México</t>
  </si>
  <si>
    <t>Rogelio Andrade Sánchez</t>
  </si>
  <si>
    <t>Zapopan</t>
  </si>
  <si>
    <t>https://bit.ly/34r7ZvW</t>
  </si>
  <si>
    <t>Michoacán</t>
  </si>
  <si>
    <t>Angélica Herrera Rodríguez</t>
  </si>
  <si>
    <t xml:space="preserve">Apaseo el Alto </t>
  </si>
  <si>
    <t>https://bit.ly/2JVknMF</t>
  </si>
  <si>
    <t>José Ricardo Mosqueda Cabrera</t>
  </si>
  <si>
    <t>Policías estatales asesinados por tipo</t>
  </si>
  <si>
    <t>Tamaulipas</t>
  </si>
  <si>
    <t>San Luis Potosí</t>
  </si>
  <si>
    <t xml:space="preserve">Isidro Macario Macías Beltrán </t>
  </si>
  <si>
    <t>Soledad de Graciano Sánchez</t>
  </si>
  <si>
    <t>https://bit.ly/33vfnGk</t>
  </si>
  <si>
    <t>Policías municipales asesinados por día en 2018</t>
  </si>
  <si>
    <t>Sonora</t>
  </si>
  <si>
    <t>Ramón Bermúdez</t>
  </si>
  <si>
    <t>Valle de Santiago</t>
  </si>
  <si>
    <t>https://bit.ly/36FwFT1</t>
  </si>
  <si>
    <t>Baja California</t>
  </si>
  <si>
    <t>Martín Chávez Palma</t>
  </si>
  <si>
    <t>Gustavo A. Madero</t>
  </si>
  <si>
    <t>https://bit.ly/2WXwWwm</t>
  </si>
  <si>
    <t>Tomasa N.</t>
  </si>
  <si>
    <t>Ciudad Fernández</t>
  </si>
  <si>
    <t>https://bit.ly/2NWiron</t>
  </si>
  <si>
    <t>Morelos</t>
  </si>
  <si>
    <t xml:space="preserve">Luis Alfonso N. </t>
  </si>
  <si>
    <t xml:space="preserve">Rolando Martínez Montalvo </t>
  </si>
  <si>
    <t>Celaya</t>
  </si>
  <si>
    <t>https://bit.ly/32lT9Fn</t>
  </si>
  <si>
    <t>Sinaloa</t>
  </si>
  <si>
    <t xml:space="preserve">José María R. </t>
  </si>
  <si>
    <t>Aquila</t>
  </si>
  <si>
    <t>https://bit.ly/2q19z98</t>
  </si>
  <si>
    <t>Policías federales asesinados por tipo</t>
  </si>
  <si>
    <t>Nuevo León</t>
  </si>
  <si>
    <t xml:space="preserve">Alejandro Martínez Martínez </t>
  </si>
  <si>
    <t>Azcapotzalco</t>
  </si>
  <si>
    <t>https://bit.ly/2NqNOrT</t>
  </si>
  <si>
    <t>Policías estatales asesinados por día en 2018</t>
  </si>
  <si>
    <t>Colima</t>
  </si>
  <si>
    <t>Carlos Negrete Olvera</t>
  </si>
  <si>
    <t>https://bit.ly/2WXzla0</t>
  </si>
  <si>
    <t>Chiapas</t>
  </si>
  <si>
    <t xml:space="preserve">Ernesto Mendoza Olivares </t>
  </si>
  <si>
    <t>Guardias</t>
  </si>
  <si>
    <t>Coahuila</t>
  </si>
  <si>
    <t xml:space="preserve">Gustavo Fajardo Esquivel </t>
  </si>
  <si>
    <t>Quintana Roo</t>
  </si>
  <si>
    <t>Alberto Jacinto Amante</t>
  </si>
  <si>
    <t>Tonalá</t>
  </si>
  <si>
    <t>https://bit.ly/2pTwNOl</t>
  </si>
  <si>
    <t>Tlaxcala</t>
  </si>
  <si>
    <t>Tomás Hernández</t>
  </si>
  <si>
    <t>Venustiano Carranza</t>
  </si>
  <si>
    <t>https://bit.ly/2qAwAQc</t>
  </si>
  <si>
    <t>Durango</t>
  </si>
  <si>
    <t>María Minerva Franco Aguilar</t>
  </si>
  <si>
    <t>Iztapalapa</t>
  </si>
  <si>
    <t>https://bit.ly/33aVS52</t>
  </si>
  <si>
    <t>Tabasco</t>
  </si>
  <si>
    <t>Juan Manuel Cepillo Serna</t>
  </si>
  <si>
    <t>Ayala</t>
  </si>
  <si>
    <t>https://bit.ly/2r4Xnoo</t>
  </si>
  <si>
    <t>Policías federales asesinados por día en 2018</t>
  </si>
  <si>
    <t>Querétaro</t>
  </si>
  <si>
    <t>José Luis Lazalde Estrada</t>
  </si>
  <si>
    <t>Cuencamé</t>
  </si>
  <si>
    <t>http://bit.ly/36G5d7K</t>
  </si>
  <si>
    <t>Hidalgo</t>
  </si>
  <si>
    <t xml:space="preserve">Hugo Rafael Peña </t>
  </si>
  <si>
    <t>Cancún</t>
  </si>
  <si>
    <t>https://bit.ly/2O0K68M</t>
  </si>
  <si>
    <t>Nayarit</t>
  </si>
  <si>
    <t>Gabriel Vera Melchor</t>
  </si>
  <si>
    <t>Matías Romero</t>
  </si>
  <si>
    <t>http://bit.ly/2WRQaU8</t>
  </si>
  <si>
    <t>Aguascalientes</t>
  </si>
  <si>
    <t>Luis Felipe Hernández Campos</t>
  </si>
  <si>
    <t>https://bitly.com/</t>
  </si>
  <si>
    <t>Baja California Sur</t>
  </si>
  <si>
    <t xml:space="preserve">José Antonio Rangel Hernández </t>
  </si>
  <si>
    <t>Cortazar</t>
  </si>
  <si>
    <t>Yucatán</t>
  </si>
  <si>
    <t xml:space="preserve">Francisco Javier López Caballero </t>
  </si>
  <si>
    <t xml:space="preserve">Arriaga </t>
  </si>
  <si>
    <t>https://bit.ly/33IthoE</t>
  </si>
  <si>
    <t>Total</t>
  </si>
  <si>
    <t xml:space="preserve">Ezequiel Moysen Eulogio Bernal </t>
  </si>
  <si>
    <t xml:space="preserve">Cuautla </t>
  </si>
  <si>
    <t>https://bit.ly/2rQX3cR</t>
  </si>
  <si>
    <t xml:space="preserve">Gregorio Aguilar Martínez </t>
  </si>
  <si>
    <t>Arteaga</t>
  </si>
  <si>
    <t>https://bit.ly/2XcZ9iL</t>
  </si>
  <si>
    <t xml:space="preserve">Miguel Ángel Martínez Olivo </t>
  </si>
  <si>
    <t>https://bit.ly/33r8tSm</t>
  </si>
  <si>
    <t xml:space="preserve">Cristian Trujillo Miranda </t>
  </si>
  <si>
    <t>Zacazonapan</t>
  </si>
  <si>
    <t>https://bit.ly/2CxYq20</t>
  </si>
  <si>
    <t xml:space="preserve">Eduardo N. </t>
  </si>
  <si>
    <t xml:space="preserve">Zumpango </t>
  </si>
  <si>
    <t>https://bit.ly/2Q2TrhT</t>
  </si>
  <si>
    <t>Pedro Galván Meléndez</t>
  </si>
  <si>
    <t>https://bit.ly/2rhtO2p</t>
  </si>
  <si>
    <t>Número de policías asesinados por mes durante 2018</t>
  </si>
  <si>
    <t xml:space="preserve">Mónica N. </t>
  </si>
  <si>
    <t>Dolores Hidalgo</t>
  </si>
  <si>
    <t>https://bit.ly/2oREbsU</t>
  </si>
  <si>
    <t xml:space="preserve">Samuel Terán Carbajal </t>
  </si>
  <si>
    <t>Acapulco</t>
  </si>
  <si>
    <t>https://bit.ly/2CCNP67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</si>
  <si>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</si>
  <si>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</si>
  <si>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</si>
  <si>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</si>
  <si>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</si>
  <si>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</si>
  <si>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</si>
  <si>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</si>
  <si>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</si>
  <si>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</si>
  <si>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</si>
  <si>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</si>
  <si>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Joel Medina Gastélum</t>
  </si>
  <si>
    <t>Los Mochis</t>
  </si>
  <si>
    <t>https://bit.ly/2OuXv7Y</t>
  </si>
  <si>
    <t xml:space="preserve">S.N. </t>
  </si>
  <si>
    <t>Tingüindín</t>
  </si>
  <si>
    <t>https://bit.ly/371u5qK</t>
  </si>
  <si>
    <t>Margarito Martínez González</t>
  </si>
  <si>
    <t>Tlalpan</t>
  </si>
  <si>
    <t>https://bit.ly/2K1Wu63</t>
  </si>
  <si>
    <t xml:space="preserve">Eduardo Abdal Rodríguez </t>
  </si>
  <si>
    <t>https://bit.ly/2Nkdx5k</t>
  </si>
  <si>
    <t xml:space="preserve">José Carlos Nava del Río </t>
  </si>
  <si>
    <t>Ecatepec</t>
  </si>
  <si>
    <t>https://bit.ly/32AwTrx</t>
  </si>
  <si>
    <t>Héctor de la Rosa Moreno</t>
  </si>
  <si>
    <t>https://bit.ly/32NYMfv</t>
  </si>
  <si>
    <t>Efraín Dávalo Hernández</t>
  </si>
  <si>
    <t>Tijuana</t>
  </si>
  <si>
    <t>http://bit.ly/2Cm19M4</t>
  </si>
  <si>
    <t>Pedro Casarrubias Mayo</t>
  </si>
  <si>
    <t>https://bit.ly/2NM0YzX</t>
  </si>
  <si>
    <t xml:space="preserve">Daniel C. </t>
  </si>
  <si>
    <t>San Luis Río Colorado</t>
  </si>
  <si>
    <t>https://bit.ly/2NX52w8</t>
  </si>
  <si>
    <t>Roberto Ortega Padilla</t>
  </si>
  <si>
    <t xml:space="preserve">Zacatlán </t>
  </si>
  <si>
    <t>https://bit.ly/35WZNnF</t>
  </si>
  <si>
    <t xml:space="preserve">Francisco Genaro Bogarín </t>
  </si>
  <si>
    <t>Guaymas</t>
  </si>
  <si>
    <t>https://bit.ly/2pKBF8x</t>
  </si>
  <si>
    <t>Fidel Arturo Acosta Peralta</t>
  </si>
  <si>
    <t>https://bit.ly/2qDTvd2</t>
  </si>
  <si>
    <t>Martha Elizabeth Zamarripa Villanueva</t>
  </si>
  <si>
    <t>Nuevo Laredo</t>
  </si>
  <si>
    <t>http://bit.ly/32ofbaj</t>
  </si>
  <si>
    <t xml:space="preserve">Pedro Hugo Carrizales Vega </t>
  </si>
  <si>
    <t>Reynosa</t>
  </si>
  <si>
    <t>http://bit.ly/36Smriq</t>
  </si>
  <si>
    <t xml:space="preserve">Julio César Trujillo Morales </t>
  </si>
  <si>
    <t>Sabanilla</t>
  </si>
  <si>
    <t>https://bit.ly/2OtrX2s</t>
  </si>
  <si>
    <t>Luis Javier Arellano Pablo</t>
  </si>
  <si>
    <t>https://bit.ly/2X9g7OO</t>
  </si>
  <si>
    <t xml:space="preserve">Christian Hugo Sánchez </t>
  </si>
  <si>
    <t>Tláhuac</t>
  </si>
  <si>
    <t>https://bit.ly/2qtLdES</t>
  </si>
  <si>
    <t>César Osvaldo Mares Soto</t>
  </si>
  <si>
    <t>Salamanca</t>
  </si>
  <si>
    <t>https://bit.ly/33nUTz5</t>
  </si>
  <si>
    <t xml:space="preserve">Cirilo del Ángel Fernando </t>
  </si>
  <si>
    <t>Amatlán de los Reyes</t>
  </si>
  <si>
    <t>https://bit.ly/2LdVJHS</t>
  </si>
  <si>
    <t xml:space="preserve">Elías Yopihua </t>
  </si>
  <si>
    <t xml:space="preserve">Ángel Vázquez Moreno </t>
  </si>
  <si>
    <t>https://bit.ly/37v67o6</t>
  </si>
  <si>
    <t>http://bit.ly/2rxBDBC</t>
  </si>
  <si>
    <t>René L.M.</t>
  </si>
  <si>
    <t>Putla de Guerrero</t>
  </si>
  <si>
    <t>http://bit.ly/2NNGG83</t>
  </si>
  <si>
    <t>Julián Aguilar Aguilera</t>
  </si>
  <si>
    <t xml:space="preserve">Jalostotitlán </t>
  </si>
  <si>
    <t>https://bit.ly/2Dk4U4Z</t>
  </si>
  <si>
    <t xml:space="preserve">Gerardo Sánchez Quintana </t>
  </si>
  <si>
    <t>Hermosillo</t>
  </si>
  <si>
    <t>https://bit.ly/2NMJrX6</t>
  </si>
  <si>
    <t>Felipe Alejandro Medina Rivera</t>
  </si>
  <si>
    <t>http://bit.ly/2JWzrJU</t>
  </si>
  <si>
    <t>Abdón Castrejón Leguideño</t>
  </si>
  <si>
    <t>Ahuacuotzingo</t>
  </si>
  <si>
    <t>https://bit.ly/2XfbrXI</t>
  </si>
  <si>
    <t>Daniel Montalvo Trejo</t>
  </si>
  <si>
    <t>https://bit.ly/2NqKtJH</t>
  </si>
  <si>
    <t>Víctor Daniel Macías</t>
  </si>
  <si>
    <t>https://bit.ly/36Nz5zd</t>
  </si>
  <si>
    <t>Juan Andrés Medina</t>
  </si>
  <si>
    <t>https://bit.ly/32qifCR</t>
  </si>
  <si>
    <t>Miguel Ángel Barrientos</t>
  </si>
  <si>
    <t xml:space="preserve">Manzanillo </t>
  </si>
  <si>
    <t>http://bit.ly/2JXlhZb</t>
  </si>
  <si>
    <t>Juan Carlos Rosales Jaimes</t>
  </si>
  <si>
    <t xml:space="preserve">José Luis Mendoza Espinosa </t>
  </si>
  <si>
    <t xml:space="preserve">Cuautitlán Izcalli </t>
  </si>
  <si>
    <t>https://bit.ly/33CLyUd</t>
  </si>
  <si>
    <t xml:space="preserve">Omar Orlando López Arredondo </t>
  </si>
  <si>
    <t>Demetrio Camarillo Hernández</t>
  </si>
  <si>
    <t>Gustavo A.Madero</t>
  </si>
  <si>
    <t>https://bit.ly/2pHCpv6</t>
  </si>
  <si>
    <t>Salvador Bárcenas Saavedra</t>
  </si>
  <si>
    <t>Zaragoza</t>
  </si>
  <si>
    <t>http://bit.ly/32kIpXH</t>
  </si>
  <si>
    <t>Ricardo Ruvalcaba González</t>
  </si>
  <si>
    <t xml:space="preserve">Adán Pérez Franco </t>
  </si>
  <si>
    <t>Yuriria</t>
  </si>
  <si>
    <t>https://bit.ly/32nKuSA</t>
  </si>
  <si>
    <t>Mario Portillo Gaspar</t>
  </si>
  <si>
    <t>Zihuatanejo</t>
  </si>
  <si>
    <t>https://bit.ly/2NMPw79</t>
  </si>
  <si>
    <t>David Hernández Lorenzo</t>
  </si>
  <si>
    <t>Delfino Damián Luna</t>
  </si>
  <si>
    <t>Heriberto Martínez Benítez</t>
  </si>
  <si>
    <t>Juventino Figueroa Gallardo</t>
  </si>
  <si>
    <t>Rollins Univer Morales Nava</t>
  </si>
  <si>
    <t>Ivonne Edith Solano Nava</t>
  </si>
  <si>
    <t>Tecámac</t>
  </si>
  <si>
    <t>https://bit.ly/2K9c2VS</t>
  </si>
  <si>
    <t xml:space="preserve">Maurilio Vargas Lima </t>
  </si>
  <si>
    <t>Zacatelco</t>
  </si>
  <si>
    <t>http://bit.ly/2NUj55A</t>
  </si>
  <si>
    <t>Osvaldo Camacho Amador</t>
  </si>
  <si>
    <t>Lorenzo Oliver Vázquez Sánchez</t>
  </si>
  <si>
    <t>Juchitán</t>
  </si>
  <si>
    <t>http://bit.ly/2JYmRK2</t>
  </si>
  <si>
    <t xml:space="preserve">José Luis Vázquez </t>
  </si>
  <si>
    <t>Chilapa</t>
  </si>
  <si>
    <t>https://bit.ly/2rfpy3j</t>
  </si>
  <si>
    <t xml:space="preserve">José Ignacio Rodríguez Hernández </t>
  </si>
  <si>
    <t>https://bit.ly/2NFvvy4</t>
  </si>
  <si>
    <t>S.N.</t>
  </si>
  <si>
    <t>https://bit.ly/34tFe1s</t>
  </si>
  <si>
    <t>Andrés Martínez Martínez</t>
  </si>
  <si>
    <t>San José Tenango</t>
  </si>
  <si>
    <t>http://bit.ly/32o9VDV</t>
  </si>
  <si>
    <t xml:space="preserve">Isidro Casarrubias </t>
  </si>
  <si>
    <t>https://bit.ly/2q4EGRe</t>
  </si>
  <si>
    <t>Edilberto Santos Bernardino</t>
  </si>
  <si>
    <t>https://bit.ly/32Lxiav</t>
  </si>
  <si>
    <t>Juan Efraín Calzada Enríquez</t>
  </si>
  <si>
    <t>https://bit.ly/2WNEh1g</t>
  </si>
  <si>
    <t xml:space="preserve">Iván Luna Hernández </t>
  </si>
  <si>
    <t>https://bit.ly/2p2Lr5u</t>
  </si>
  <si>
    <t>Antonio Ortiz Espinoza</t>
  </si>
  <si>
    <t>Juárez</t>
  </si>
  <si>
    <t>http://bit.ly/33quosR</t>
  </si>
  <si>
    <t>José Monserrat Portillo Torres</t>
  </si>
  <si>
    <t>http://bit.ly/2NKX9tP</t>
  </si>
  <si>
    <t xml:space="preserve">Naucalpan </t>
  </si>
  <si>
    <t>https://bit.ly/2rVqcDq</t>
  </si>
  <si>
    <t xml:space="preserve">Margarita Rivera </t>
  </si>
  <si>
    <t>https://bit.ly/2Nr19Au</t>
  </si>
  <si>
    <t xml:space="preserve">Edith N. </t>
  </si>
  <si>
    <t>Torreón</t>
  </si>
  <si>
    <t>https://bit.ly/2XaiHEm</t>
  </si>
  <si>
    <t>José Luis Ramos García</t>
  </si>
  <si>
    <t>Centla</t>
  </si>
  <si>
    <t>http://bit.ly/33nUJrw</t>
  </si>
  <si>
    <t>Francisco Javier González Andaracua</t>
  </si>
  <si>
    <t>Irapuato</t>
  </si>
  <si>
    <t>https://bit.ly/36HEGGY</t>
  </si>
  <si>
    <t>Joel Jiménez Aguilar</t>
  </si>
  <si>
    <t>Uriangato</t>
  </si>
  <si>
    <t>https://bit.ly/2JQQ0XJ</t>
  </si>
  <si>
    <t>Coyuca de Catalán</t>
  </si>
  <si>
    <t>https://bit.ly/379FUuT</t>
  </si>
  <si>
    <t>Juan Ángel Huerta</t>
  </si>
  <si>
    <t>https://bit.ly/2pOQSVN</t>
  </si>
  <si>
    <t>Federico Zavala Martínez</t>
  </si>
  <si>
    <t>https://bit.ly/2PSH4Vv</t>
  </si>
  <si>
    <t>Rogelio Araujo Martínez</t>
  </si>
  <si>
    <t>https://bit.ly/36FwZRP</t>
  </si>
  <si>
    <t>José Ismael Fonseca Quintero</t>
  </si>
  <si>
    <t>Gómez Palacio</t>
  </si>
  <si>
    <t>http://bit.ly/36FNL3f</t>
  </si>
  <si>
    <t>Christian Hernández Hernández</t>
  </si>
  <si>
    <t xml:space="preserve">Teotihuacán </t>
  </si>
  <si>
    <t>https://bit.ly/2X7qTFf</t>
  </si>
  <si>
    <t xml:space="preserve">Juan Carlos Oliva Quintanar </t>
  </si>
  <si>
    <t xml:space="preserve">Jonathan Felipe Ramos Gónzalez </t>
  </si>
  <si>
    <t>http://bit.ly/32sDjJ8</t>
  </si>
  <si>
    <t>Chiquilistlán</t>
  </si>
  <si>
    <t>https://bit.ly/2QQF4xo</t>
  </si>
  <si>
    <t xml:space="preserve">Ernesto Juárez Eslava </t>
  </si>
  <si>
    <t>Tezonapa</t>
  </si>
  <si>
    <t>https://bit.ly/2OGYljA</t>
  </si>
  <si>
    <t>Gustavo Juárez Eslava</t>
  </si>
  <si>
    <t>Luis Eusebio López Reyes</t>
  </si>
  <si>
    <t>Chilpancingo</t>
  </si>
  <si>
    <t>https://bit.ly/345bHLz</t>
  </si>
  <si>
    <t>Samuel Jiménez Sánchez</t>
  </si>
  <si>
    <t>https://bit.ly/2QE3lXq</t>
  </si>
  <si>
    <t>Octavio Reyes Jerónimo</t>
  </si>
  <si>
    <t>San Francisco Ixhuatlán</t>
  </si>
  <si>
    <t>http://bit.ly/2JWe3Et</t>
  </si>
  <si>
    <t>Jorge Ricardo Jiménez Fuentes</t>
  </si>
  <si>
    <t xml:space="preserve">Culiacán </t>
  </si>
  <si>
    <t>https://bit.ly/2NZtaiZ</t>
  </si>
  <si>
    <t>Andrés Izquierdo Velázquez</t>
  </si>
  <si>
    <t>Cosoleacaque</t>
  </si>
  <si>
    <t>https://bit.ly/2P56woF</t>
  </si>
  <si>
    <t>Luis Humberto Ortiz López</t>
  </si>
  <si>
    <t>Ciudad Madero</t>
  </si>
  <si>
    <t>http://bit.ly/2WSRx4I</t>
  </si>
  <si>
    <t>Juan García</t>
  </si>
  <si>
    <t>Tlaxiaco</t>
  </si>
  <si>
    <t>http://bit.ly/2qt7K4F</t>
  </si>
  <si>
    <t>Delfino Labias Santiago</t>
  </si>
  <si>
    <t>Alejandro Molina Garay</t>
  </si>
  <si>
    <t>https://bit.ly/2WRiYfp</t>
  </si>
  <si>
    <t>Israel Sotelo Corona</t>
  </si>
  <si>
    <t>https://bit.ly/2qIxIB9</t>
  </si>
  <si>
    <t>Guillermo Anaya</t>
  </si>
  <si>
    <t>San Juan Bautista Tuxtepec</t>
  </si>
  <si>
    <t>http://bit.ly/32pf3Yh</t>
  </si>
  <si>
    <t xml:space="preserve">Leonardo Mondragón </t>
  </si>
  <si>
    <t>Pachuca</t>
  </si>
  <si>
    <t>http://bit.ly/36FBoEs</t>
  </si>
  <si>
    <t xml:space="preserve">Francisco N. </t>
  </si>
  <si>
    <t>https://bit.ly/2qwDZ3c</t>
  </si>
  <si>
    <t xml:space="preserve">Martín Eduardo Bata Rodríguez </t>
  </si>
  <si>
    <t>Villagrán</t>
  </si>
  <si>
    <t>https://bit.ly/2JVVwrQ</t>
  </si>
  <si>
    <t>Wenceslao Elizalde Zapoltecatl</t>
  </si>
  <si>
    <t>Alpoyeca</t>
  </si>
  <si>
    <t>https://bit.ly/2qPLmme</t>
  </si>
  <si>
    <t xml:space="preserve">Juan Carlos García García </t>
  </si>
  <si>
    <t>https://bit.ly/2PTz1ba</t>
  </si>
  <si>
    <t>Jesús Enrique Sánchez Ochoa</t>
  </si>
  <si>
    <t>Los Cabos</t>
  </si>
  <si>
    <t>http://bit.ly/36HpyJW</t>
  </si>
  <si>
    <t xml:space="preserve">Vicente Bueno Zavala </t>
  </si>
  <si>
    <t>https://bit.ly/2P3gcjq</t>
  </si>
  <si>
    <t xml:space="preserve">Victoriano Sánchez García </t>
  </si>
  <si>
    <t xml:space="preserve">José Luis Hernández González </t>
  </si>
  <si>
    <t xml:space="preserve">Martín Contreras Pérez </t>
  </si>
  <si>
    <t>Héctor Herrera Ornelas</t>
  </si>
  <si>
    <t>Juan Manuel Gutiérrez González</t>
  </si>
  <si>
    <t xml:space="preserve">Freddy Téllez </t>
  </si>
  <si>
    <t>https://bit.ly/32FQ0An</t>
  </si>
  <si>
    <t>Mario Velázquez</t>
  </si>
  <si>
    <t>Francisco Ibarra González</t>
  </si>
  <si>
    <t>Ensenada</t>
  </si>
  <si>
    <t>http://bit.ly/2PZPj2h</t>
  </si>
  <si>
    <t xml:space="preserve">Jonathan Enríquez </t>
  </si>
  <si>
    <t>Toluca</t>
  </si>
  <si>
    <t>https://bit.ly/2Qdkbwm</t>
  </si>
  <si>
    <t xml:space="preserve">Félix Suástegui Zambrano </t>
  </si>
  <si>
    <t>https://bit.ly/2qdNC6I</t>
  </si>
  <si>
    <t>Salvador Escalante</t>
  </si>
  <si>
    <t>https://bit.ly/2q0SnR9</t>
  </si>
  <si>
    <t>José Luis Vélez Díaz</t>
  </si>
  <si>
    <t>Yautepec</t>
  </si>
  <si>
    <t>https://bit.ly/33uUg6f</t>
  </si>
  <si>
    <t xml:space="preserve">Franciso Antonio </t>
  </si>
  <si>
    <t>Cuapiaxtla de Madero</t>
  </si>
  <si>
    <t>https://bit.ly/2DO1RlH</t>
  </si>
  <si>
    <t>Marco Antonio Vega Torres</t>
  </si>
  <si>
    <t>https://bit.ly/2sI80hg</t>
  </si>
  <si>
    <t>Amozoc</t>
  </si>
  <si>
    <t>https://bit.ly/2YnD4id</t>
  </si>
  <si>
    <t>Citlali N</t>
  </si>
  <si>
    <t>https://bit.ly/2JVpKeQ</t>
  </si>
  <si>
    <t>Alfredo Tlatempa Palacios</t>
  </si>
  <si>
    <t>Zitlala</t>
  </si>
  <si>
    <t>https://bit.ly/32OlMuQ</t>
  </si>
  <si>
    <t>Jonathan Arámbula Gutiérrez</t>
  </si>
  <si>
    <t>http://bit.ly/34CZnlH</t>
  </si>
  <si>
    <t xml:space="preserve">Juan Hernández García </t>
  </si>
  <si>
    <t>Sultepec</t>
  </si>
  <si>
    <t>https://bit.ly/2X5Fv8n</t>
  </si>
  <si>
    <t>Fernando Ortiz Vázquez</t>
  </si>
  <si>
    <t xml:space="preserve">Chicoloapan </t>
  </si>
  <si>
    <t>https://bit.ly/2Kh4EaZ</t>
  </si>
  <si>
    <t>Edilberto Navarro Ramos</t>
  </si>
  <si>
    <t>Cañada Morelos</t>
  </si>
  <si>
    <t>https://bit.ly/2YeZuSy</t>
  </si>
  <si>
    <t xml:space="preserve">Daniel Hernández Sánchez </t>
  </si>
  <si>
    <t>http://bit.ly/2PRPSek</t>
  </si>
  <si>
    <t>Frank Munguía Sánchez</t>
  </si>
  <si>
    <t xml:space="preserve">Santiago Tuxtla </t>
  </si>
  <si>
    <t>https://bit.ly/35XCkTs</t>
  </si>
  <si>
    <t>José Jorge Andrés Pineda Noguerón</t>
  </si>
  <si>
    <t>Yehualtepec</t>
  </si>
  <si>
    <t>http://bit.ly/2O5u3W8</t>
  </si>
  <si>
    <t xml:space="preserve">Gerardo Amarillas Gastélum </t>
  </si>
  <si>
    <t>http://bit.ly/36x6Qnx</t>
  </si>
  <si>
    <t xml:space="preserve">Luis Alfredo N. </t>
  </si>
  <si>
    <t>Amacuzac</t>
  </si>
  <si>
    <t>https://bit.ly/37LzHps</t>
  </si>
  <si>
    <t>Ezequiel Leyva Castellanos</t>
  </si>
  <si>
    <t>Balancán</t>
  </si>
  <si>
    <t>http://bit.ly/34Eys91</t>
  </si>
  <si>
    <t>Esmeralda Guadalupe Álvarez Rocha</t>
  </si>
  <si>
    <t>Jerécuaro</t>
  </si>
  <si>
    <t>https://bit.ly/33k9pb8</t>
  </si>
  <si>
    <t>Raymundo Rodríguez Rodríguez</t>
  </si>
  <si>
    <t xml:space="preserve">Jerécuaro </t>
  </si>
  <si>
    <t>https://bit.ly/33k9pb9</t>
  </si>
  <si>
    <t xml:space="preserve">José Alfredo Sánchez Lázaro </t>
  </si>
  <si>
    <t>https://bit.ly/33k9pb10</t>
  </si>
  <si>
    <t xml:space="preserve">Elías Reyes León </t>
  </si>
  <si>
    <t>https://bit.ly/2oWKjA7</t>
  </si>
  <si>
    <t xml:space="preserve">Ricardo N. </t>
  </si>
  <si>
    <t xml:space="preserve">Tlalnepantla </t>
  </si>
  <si>
    <t>https://bit.ly/2O8Qbib</t>
  </si>
  <si>
    <t>http://bit.ly/2NPaYHt</t>
  </si>
  <si>
    <t xml:space="preserve">Alejandro Eder González </t>
  </si>
  <si>
    <t>Bocoyna</t>
  </si>
  <si>
    <t>http://bit.ly/2JWj4gt</t>
  </si>
  <si>
    <t>Roberto Carrasco</t>
  </si>
  <si>
    <t xml:space="preserve">Jaime N. </t>
  </si>
  <si>
    <t>https://bit.ly/34AsIgt</t>
  </si>
  <si>
    <t>Martín García Huizar</t>
  </si>
  <si>
    <t>El Nayar</t>
  </si>
  <si>
    <t>https://bit.ly/2K4fxN0</t>
  </si>
  <si>
    <t xml:space="preserve">Guillermo González Medina </t>
  </si>
  <si>
    <t>https://bit.ly/34eFxxa</t>
  </si>
  <si>
    <t>Bernardino Martínez Caleya</t>
  </si>
  <si>
    <t>https://bit.ly/2DR8fJj</t>
  </si>
  <si>
    <t xml:space="preserve">Julio César Anastacio </t>
  </si>
  <si>
    <t>Erick Estrada Jiménez</t>
  </si>
  <si>
    <t>Juan Vázquez Hernández</t>
  </si>
  <si>
    <t xml:space="preserve">Jaime Arroyo </t>
  </si>
  <si>
    <t>https://bit.ly/32mXKqH</t>
  </si>
  <si>
    <t>Héctor Alberto Velázquez Ponce</t>
  </si>
  <si>
    <t>Huehuetlán El Grande</t>
  </si>
  <si>
    <t>http://bit.ly/32GzzE1</t>
  </si>
  <si>
    <t xml:space="preserve">Saly Judith Villa </t>
  </si>
  <si>
    <t>Nicanor Pedraza Arizmendi</t>
  </si>
  <si>
    <t xml:space="preserve">Francisco Baudelio </t>
  </si>
  <si>
    <t>http://bit.ly/2JYh8Ej</t>
  </si>
  <si>
    <t>Élfego Cortés Laureano</t>
  </si>
  <si>
    <t>Tixtla</t>
  </si>
  <si>
    <t>https://bit.ly/2QkgsNu</t>
  </si>
  <si>
    <t xml:space="preserve">Karla Sarahí Cruz Prieto </t>
  </si>
  <si>
    <t>http://bit.ly/33pkTdy</t>
  </si>
  <si>
    <t>Domitilo Agüero Olivas</t>
  </si>
  <si>
    <t>Alonso Martín</t>
  </si>
  <si>
    <t>http://bit.ly/2pHvJNw</t>
  </si>
  <si>
    <t>Alfredo Barocio</t>
  </si>
  <si>
    <t>http://bit.ly/33qr7K2</t>
  </si>
  <si>
    <t>Huejuquilla El Alto</t>
  </si>
  <si>
    <t>https://bit.ly/37EyVKF</t>
  </si>
  <si>
    <t>Víctor Hugo Lainas Pintos</t>
  </si>
  <si>
    <t>https://bit.ly/33PRmd0</t>
  </si>
  <si>
    <t xml:space="preserve">Omar Hernández Lara </t>
  </si>
  <si>
    <t>Tlaquepaque</t>
  </si>
  <si>
    <t>https://bit.ly/2XReGVz</t>
  </si>
  <si>
    <t>Cristian Geovani Morales Matamoros</t>
  </si>
  <si>
    <t>https://bit.ly/2LiCMDV</t>
  </si>
  <si>
    <t xml:space="preserve">Jesús N. </t>
  </si>
  <si>
    <t>https://bit.ly/34UaiaL</t>
  </si>
  <si>
    <t>Juan C.M.L.</t>
  </si>
  <si>
    <t xml:space="preserve">Cancún </t>
  </si>
  <si>
    <t>https://bit.ly/2O1sCZP</t>
  </si>
  <si>
    <t>Adrián Barrera</t>
  </si>
  <si>
    <t>https://bit.ly/2L4Axnk</t>
  </si>
  <si>
    <t>Juan Pedro Muñoz Patricio</t>
  </si>
  <si>
    <t>Naupan</t>
  </si>
  <si>
    <t>http://bit.ly/2NDMoL1</t>
  </si>
  <si>
    <t>Gregorio Hernández Cristóbal</t>
  </si>
  <si>
    <t>Juan Cabrera Manrique</t>
  </si>
  <si>
    <t>Prisciliano Cabrera Martínez</t>
  </si>
  <si>
    <t>Fidel Ramírez Maldonado</t>
  </si>
  <si>
    <t xml:space="preserve">José Eduardo González </t>
  </si>
  <si>
    <t>Victoria</t>
  </si>
  <si>
    <t>http://bit.ly/32ry3FA</t>
  </si>
  <si>
    <t>https://bit.ly/34U8z5K</t>
  </si>
  <si>
    <t xml:space="preserve">José Antonio Valdés Jahén </t>
  </si>
  <si>
    <t>https://bit.ly/2OwddRH</t>
  </si>
  <si>
    <t xml:space="preserve">Ernesto Iván Weckman Acosta </t>
  </si>
  <si>
    <t>Satevó</t>
  </si>
  <si>
    <t>http://bit.ly/2NQan8m</t>
  </si>
  <si>
    <t xml:space="preserve">Osvaldo Omar N. </t>
  </si>
  <si>
    <t xml:space="preserve">San José de Iturbide </t>
  </si>
  <si>
    <t>https://bit.ly/2JT23n9</t>
  </si>
  <si>
    <t>Ossiel Anduaga Pérez</t>
  </si>
  <si>
    <t xml:space="preserve">Chimalhuacán </t>
  </si>
  <si>
    <t>https://bit.ly/2CAzJSv</t>
  </si>
  <si>
    <t>Ignacio Landa López</t>
  </si>
  <si>
    <t>Taxco</t>
  </si>
  <si>
    <t>https://bit.ly/32PfgEq</t>
  </si>
  <si>
    <t xml:space="preserve">Marco Rafael Vera Ascensión </t>
  </si>
  <si>
    <t>Tehuacán</t>
  </si>
  <si>
    <t>http://bit.ly/2KaSpg1</t>
  </si>
  <si>
    <t>Julio Hernández Coello</t>
  </si>
  <si>
    <t>Francisco Cid Hernández</t>
  </si>
  <si>
    <t xml:space="preserve">Miahuatlán </t>
  </si>
  <si>
    <t>Ulises Alejandro Castillo Galindo</t>
  </si>
  <si>
    <t>http://bit.ly/2NMapOL</t>
  </si>
  <si>
    <t>Dan Gerardo Fonseca Torres</t>
  </si>
  <si>
    <t>http://bit.ly/34GSLmt</t>
  </si>
  <si>
    <t>Jorge Armando Salcido Ramírez</t>
  </si>
  <si>
    <t>http://bit.ly/36Hlutd</t>
  </si>
  <si>
    <t>Amador de Jesús Martínez</t>
  </si>
  <si>
    <t>Vallecillo</t>
  </si>
  <si>
    <t>http://bit.ly/2qrcFTy</t>
  </si>
  <si>
    <t>Antonio de Jesús Báez Tapia</t>
  </si>
  <si>
    <t>https://bit.ly/2WRcWvm</t>
  </si>
  <si>
    <t xml:space="preserve">Armando Vélez Téllez </t>
  </si>
  <si>
    <t>https://bit.ly/36HQCsg</t>
  </si>
  <si>
    <t>Héctor Manuel Camacho Rodríguez</t>
  </si>
  <si>
    <t>https://bit.ly/2qE71Oz</t>
  </si>
  <si>
    <t>Miguel Ángel Marín Aguilar</t>
  </si>
  <si>
    <t>Rosarito</t>
  </si>
  <si>
    <t>http://bit.ly/2PSEij9</t>
  </si>
  <si>
    <t>Matamoros</t>
  </si>
  <si>
    <t>http://bit.ly/36L65Yz</t>
  </si>
  <si>
    <t xml:space="preserve">Benjamín N. </t>
  </si>
  <si>
    <t>San Miguel de Allende</t>
  </si>
  <si>
    <t>Ángel H.</t>
  </si>
  <si>
    <t>Fresnillo</t>
  </si>
  <si>
    <t>https://bit.ly/34PLp0c</t>
  </si>
  <si>
    <t>http://bit.ly/36Cyss9</t>
  </si>
  <si>
    <t xml:space="preserve">Carlos Daniel Carballo </t>
  </si>
  <si>
    <t>Madera</t>
  </si>
  <si>
    <t>http://bit.ly/2JTwbio</t>
  </si>
  <si>
    <t>Jorge Tapia</t>
  </si>
  <si>
    <t xml:space="preserve">Tarimoro </t>
  </si>
  <si>
    <t>Gustavo Ángel Acuña Hernández</t>
  </si>
  <si>
    <t xml:space="preserve">Tejupilco </t>
  </si>
  <si>
    <t>https://bit.ly/2CIzvc1</t>
  </si>
  <si>
    <t>Loreto</t>
  </si>
  <si>
    <t>https://bit.ly/2qgmAvp</t>
  </si>
  <si>
    <t>Domingo Morales Muñoz</t>
  </si>
  <si>
    <t>http://bit.ly/33s62yQ</t>
  </si>
  <si>
    <t>Rogelio Figueroa</t>
  </si>
  <si>
    <t>Metlatónoc</t>
  </si>
  <si>
    <t>https://bit.ly/2KDuPsq</t>
  </si>
  <si>
    <t>Emilio Valdez</t>
  </si>
  <si>
    <t>Ramón Gutiérrez Flores</t>
  </si>
  <si>
    <t>Coacalco</t>
  </si>
  <si>
    <t>https://bit.ly/2pdTRqL</t>
  </si>
  <si>
    <t xml:space="preserve">Mario Gilberto Pérez Cruz </t>
  </si>
  <si>
    <t>https://bit.ly/2OMjGZ2</t>
  </si>
  <si>
    <t xml:space="preserve">Eduardo R. </t>
  </si>
  <si>
    <t>Morelia</t>
  </si>
  <si>
    <t>https://bit.ly/33Kv0Jj</t>
  </si>
  <si>
    <t>Eduardo Plazola García</t>
  </si>
  <si>
    <t>https://bit.ly/34nH6ZZ</t>
  </si>
  <si>
    <t>Marcela Guadalupe Maciel Herrera</t>
  </si>
  <si>
    <t>Roberto Saucedo Torres</t>
  </si>
  <si>
    <t>José Aguilar Flores</t>
  </si>
  <si>
    <t>Juan José Cortés Rangel</t>
  </si>
  <si>
    <t>https://bit.ly/2KYlgEF</t>
  </si>
  <si>
    <t>Jonathan de Jesús López Guzmán</t>
  </si>
  <si>
    <t>Eduardo Neri</t>
  </si>
  <si>
    <t>https://bit.ly/2XgML1f</t>
  </si>
  <si>
    <t xml:space="preserve">Darío N. </t>
  </si>
  <si>
    <t>https://bit.ly/2CQAKG8</t>
  </si>
  <si>
    <t>Juan N.</t>
  </si>
  <si>
    <t>Julio Armando Chávez Morales</t>
  </si>
  <si>
    <t xml:space="preserve">Miguel Auza </t>
  </si>
  <si>
    <t>https://bit.ly/34MKCxe</t>
  </si>
  <si>
    <t>Santiago Domingo Herrera</t>
  </si>
  <si>
    <t>http://bit.ly/2rlcytd</t>
  </si>
  <si>
    <t>Edgar Chavira Juárez</t>
  </si>
  <si>
    <t>Víctor Ortega Morales</t>
  </si>
  <si>
    <t>Martin Rafael Alemán Hinojos</t>
  </si>
  <si>
    <t>Pedro Bernabé N.</t>
  </si>
  <si>
    <t>Xochitlán de Vicente Suárez</t>
  </si>
  <si>
    <t>http://bit.ly/2CCmwIQ</t>
  </si>
  <si>
    <t xml:space="preserve">José Alejandro Melitón Canchola Quintero </t>
  </si>
  <si>
    <t xml:space="preserve">Pénjamo </t>
  </si>
  <si>
    <t>https://bit.ly/2JWQtro</t>
  </si>
  <si>
    <t>Ramón Ramírez Santiago</t>
  </si>
  <si>
    <t xml:space="preserve">Zapopan </t>
  </si>
  <si>
    <t>https://bit.ly/34rS6We</t>
  </si>
  <si>
    <t xml:space="preserve">José de Jesús P. </t>
  </si>
  <si>
    <t xml:space="preserve">Morelia </t>
  </si>
  <si>
    <t>https://bit.ly/336t7Gg</t>
  </si>
  <si>
    <t xml:space="preserve">Eusebio Bautista </t>
  </si>
  <si>
    <t>Playa del Carmen</t>
  </si>
  <si>
    <t>https://bit.ly/2CVcByu</t>
  </si>
  <si>
    <t>Rigoberto Guzmán Ruíz</t>
  </si>
  <si>
    <t xml:space="preserve">Jaral del Progreso </t>
  </si>
  <si>
    <t>https://bit.ly/2JSXMQM</t>
  </si>
  <si>
    <t>Édgar Fernando Aranda</t>
  </si>
  <si>
    <t xml:space="preserve">Azael Gerardo Alatorre Santillán </t>
  </si>
  <si>
    <t xml:space="preserve">Villagrán </t>
  </si>
  <si>
    <t>https://bit.ly/2NILj3g</t>
  </si>
  <si>
    <t xml:space="preserve">Jorge N. </t>
  </si>
  <si>
    <t>https://bit.ly/2PZIm1b</t>
  </si>
  <si>
    <t xml:space="preserve">David N. </t>
  </si>
  <si>
    <t xml:space="preserve">Tultitlán </t>
  </si>
  <si>
    <t>https://bit.ly/2COKAZv</t>
  </si>
  <si>
    <t xml:space="preserve">Jorge Jonathan N. </t>
  </si>
  <si>
    <t xml:space="preserve">Ixtapan de la Sal </t>
  </si>
  <si>
    <t>https://bit.ly/33FgS4I</t>
  </si>
  <si>
    <t xml:space="preserve">José Luis Flores Zimbrón </t>
  </si>
  <si>
    <t>Tlajomulco</t>
  </si>
  <si>
    <t>https://bit.ly/2q0FaaU</t>
  </si>
  <si>
    <t xml:space="preserve">José Alberto Martínez </t>
  </si>
  <si>
    <t>Yanga</t>
  </si>
  <si>
    <t>https://bit.ly/2LgBitI</t>
  </si>
  <si>
    <t>Martín Pérez Roque</t>
  </si>
  <si>
    <t>Cuautepec de Hinojosa</t>
  </si>
  <si>
    <t>http://bit.ly/32zmvQv</t>
  </si>
  <si>
    <t xml:space="preserve">Juan Carlos Zavaleta García </t>
  </si>
  <si>
    <t>https://bit.ly/32JmhX8</t>
  </si>
  <si>
    <t>Agustín Morales Pérez</t>
  </si>
  <si>
    <t>Macuspana</t>
  </si>
  <si>
    <t>http://bit.ly/2PVXdJV</t>
  </si>
  <si>
    <t xml:space="preserve">Ignacio N. </t>
  </si>
  <si>
    <t>http://bit.ly/2qwv0Pi</t>
  </si>
  <si>
    <t>Acatlán de Osorio</t>
  </si>
  <si>
    <t>http://bit.ly/2pSE9BO</t>
  </si>
  <si>
    <t>Juan Manuel Rodríguez Figueroa</t>
  </si>
  <si>
    <t>Tecomán</t>
  </si>
  <si>
    <t>http://bit.ly/32mRy1W</t>
  </si>
  <si>
    <t>Joel N.</t>
  </si>
  <si>
    <t>Nogales</t>
  </si>
  <si>
    <t>https://bit.ly/2Lksenz</t>
  </si>
  <si>
    <t xml:space="preserve">Mauricio Calderón </t>
  </si>
  <si>
    <t>https://bit.ly/34ATAwX</t>
  </si>
  <si>
    <t>Isaac Heriberto G.</t>
  </si>
  <si>
    <t xml:space="preserve">Álvaro Obregón </t>
  </si>
  <si>
    <t>https://bit.ly/2CSgBzT</t>
  </si>
  <si>
    <t>Gustavo Casarrubias</t>
  </si>
  <si>
    <t>https://bit.ly/2Xkz9BT</t>
  </si>
  <si>
    <t>Silvia Susana Martínez Najar</t>
  </si>
  <si>
    <t>Trancoso</t>
  </si>
  <si>
    <t>https://bit.ly/2DGOBiP</t>
  </si>
  <si>
    <t xml:space="preserve">José de Jesús Ramírez </t>
  </si>
  <si>
    <t>https://bit.ly/32pTBCC</t>
  </si>
  <si>
    <t>https://bit.ly/32u8mUK</t>
  </si>
  <si>
    <t xml:space="preserve">Enrique Alamillo Romero </t>
  </si>
  <si>
    <t>https://bit.ly/37nmQJH</t>
  </si>
  <si>
    <t xml:space="preserve">Marlon Islas Dueñas </t>
  </si>
  <si>
    <t>Pedro Corral Velásquez</t>
  </si>
  <si>
    <t xml:space="preserve">Guaymas </t>
  </si>
  <si>
    <t>Abraham García Coronado</t>
  </si>
  <si>
    <t>https://bit.ly/2WYFsuJ</t>
  </si>
  <si>
    <t>Modesto Cedillo Cedillo</t>
  </si>
  <si>
    <t xml:space="preserve">Malinalco </t>
  </si>
  <si>
    <t>https://bit.ly/2phNB1e</t>
  </si>
  <si>
    <t>Armando Flores Chávez</t>
  </si>
  <si>
    <t>http://bit.ly/2CkU0vy</t>
  </si>
  <si>
    <t>Jesús Omar Nevárez</t>
  </si>
  <si>
    <t>https://bit.ly/2QcvFjk</t>
  </si>
  <si>
    <t>Saúl Venancio Guerrero</t>
  </si>
  <si>
    <t>Uruapan</t>
  </si>
  <si>
    <t>https://bit.ly/2XbpxJP</t>
  </si>
  <si>
    <t>Álvaro Delgado</t>
  </si>
  <si>
    <t xml:space="preserve">Apaseo el Grande </t>
  </si>
  <si>
    <t>https://bit.ly/2NTrJBx</t>
  </si>
  <si>
    <t>Edgar Leonel Garduño Alquisira</t>
  </si>
  <si>
    <t>Tetecala</t>
  </si>
  <si>
    <t>https://bit.ly/34SAkMc</t>
  </si>
  <si>
    <t>Sinhoe Molina Hernández</t>
  </si>
  <si>
    <t>Tala</t>
  </si>
  <si>
    <t>https://bit.ly/34uGMZi</t>
  </si>
  <si>
    <t>Luis Ricardo Morales González</t>
  </si>
  <si>
    <t>Monterrey</t>
  </si>
  <si>
    <t>http://bit.ly/33q8FkP</t>
  </si>
  <si>
    <t xml:space="preserve">Santos Alonso Cerrito </t>
  </si>
  <si>
    <t>https://bit.ly/2qv78ve</t>
  </si>
  <si>
    <t>Miguel Ángel Mendoza González</t>
  </si>
  <si>
    <t>https://bit.ly/2KgLfa3</t>
  </si>
  <si>
    <t>Pedro Moreno Bello</t>
  </si>
  <si>
    <t>https://bit.ly/2DszWYE</t>
  </si>
  <si>
    <t>Juan Carlos Barbosa Álvarez</t>
  </si>
  <si>
    <t>https://bit.ly/2NpN06Q</t>
  </si>
  <si>
    <t>Lázaro Baron Bueno</t>
  </si>
  <si>
    <t>Temixco</t>
  </si>
  <si>
    <t>https://bit.ly/34JtloE</t>
  </si>
  <si>
    <t xml:space="preserve">José Ángel N. </t>
  </si>
  <si>
    <t>https://bit.ly/2Ksf9bp</t>
  </si>
  <si>
    <t>Miguel Ángel Salas López</t>
  </si>
  <si>
    <t>http://bit.ly/34BIurt</t>
  </si>
  <si>
    <t>Jorge Ontiveros Vázquez</t>
  </si>
  <si>
    <t>http://bit.ly/2qtEivc</t>
  </si>
  <si>
    <t>Yovany Joachín Nava</t>
  </si>
  <si>
    <t>http://bit.ly/2Cgw502</t>
  </si>
  <si>
    <t xml:space="preserve">José Javier Hernández Nava </t>
  </si>
  <si>
    <t>https://bit.ly/2NVsR7w</t>
  </si>
  <si>
    <t>Pascual Alvirde Torre</t>
  </si>
  <si>
    <t>Almoloya de Alquisiras</t>
  </si>
  <si>
    <t>https://bit.ly/2O5kUwS</t>
  </si>
  <si>
    <t>Benito Dávila</t>
  </si>
  <si>
    <t>Jesús Jair Rojas</t>
  </si>
  <si>
    <t xml:space="preserve">Fernando Velázquez </t>
  </si>
  <si>
    <t xml:space="preserve">Texcoco </t>
  </si>
  <si>
    <t>https://bit.ly/2NHygR2</t>
  </si>
  <si>
    <t>Coatzacoalcos</t>
  </si>
  <si>
    <t>https://bit.ly/2LiNDO8</t>
  </si>
  <si>
    <t xml:space="preserve">José Antonio Reyes Cornejo </t>
  </si>
  <si>
    <t xml:space="preserve">Gustavo A. Madero </t>
  </si>
  <si>
    <t>https://bit.ly/36M6IB9</t>
  </si>
  <si>
    <t>Miguel Ángel Villareal</t>
  </si>
  <si>
    <t>https://bit.ly/34XYK6n</t>
  </si>
  <si>
    <t xml:space="preserve">Alfonso N. </t>
  </si>
  <si>
    <t xml:space="preserve">Petatlán </t>
  </si>
  <si>
    <t>https://bit.ly/2rGVYEa</t>
  </si>
  <si>
    <t>Jesús Andrade Chagoya</t>
  </si>
  <si>
    <t>Cuauhtémoc</t>
  </si>
  <si>
    <t>http://bit.ly/34BePPi</t>
  </si>
  <si>
    <t>Gabriela García Salazar</t>
  </si>
  <si>
    <t>Cajeme</t>
  </si>
  <si>
    <t>https://bit.ly/2O2EIkr</t>
  </si>
  <si>
    <t>Adán Vega Cruces</t>
  </si>
  <si>
    <t xml:space="preserve">Juan Carlos N. </t>
  </si>
  <si>
    <t>https://bit.ly/34IF8Uj</t>
  </si>
  <si>
    <t>José Antonio Solís Hernández</t>
  </si>
  <si>
    <t>Córdoba</t>
  </si>
  <si>
    <t>https://bit.ly/2DTttpX</t>
  </si>
  <si>
    <t xml:space="preserve">Roberto Carlos Santoyo González </t>
  </si>
  <si>
    <t>https://bit.ly/34LzVL3</t>
  </si>
  <si>
    <t xml:space="preserve">Moisés Salgado </t>
  </si>
  <si>
    <t>https://bit.ly/37qMltS</t>
  </si>
  <si>
    <t>Carlos Alberto Barrón Ramírez</t>
  </si>
  <si>
    <t>http://bit.ly/2NosN19</t>
  </si>
  <si>
    <t xml:space="preserve">Guadalupe Jazmín Miranda Hurtado </t>
  </si>
  <si>
    <t xml:space="preserve">Huehuetoca </t>
  </si>
  <si>
    <t>https://bit.ly/2Kjj3n4</t>
  </si>
  <si>
    <t xml:space="preserve">Mayra Janeth Gálvez Ramírez </t>
  </si>
  <si>
    <t>Armería</t>
  </si>
  <si>
    <t>http://bit.ly/2pNQ9V0</t>
  </si>
  <si>
    <t>Eliseo Victorino Aguilar</t>
  </si>
  <si>
    <t xml:space="preserve">Luis Ángel N. </t>
  </si>
  <si>
    <t>https://bit.ly/2OrWT38</t>
  </si>
  <si>
    <t>Sergio Rodríguez Reyes</t>
  </si>
  <si>
    <t>https://bit.ly/33N0ajb</t>
  </si>
  <si>
    <t>Vladimir Pérez Pérez</t>
  </si>
  <si>
    <t>El Carmen Tequexquitla</t>
  </si>
  <si>
    <t>http://bit.ly/33rUI60</t>
  </si>
  <si>
    <t xml:space="preserve">Nelson Camacho Millán </t>
  </si>
  <si>
    <t>https://bit.ly/356TJsc</t>
  </si>
  <si>
    <t>Manuel Felipe Neri Blanco</t>
  </si>
  <si>
    <t>Mérida</t>
  </si>
  <si>
    <t>http://bit.ly/2oXvm0S</t>
  </si>
  <si>
    <t xml:space="preserve">Pedro Alejandro Camacho </t>
  </si>
  <si>
    <t>San Pedro Garza García</t>
  </si>
  <si>
    <t>http://bit.ly/33op6hD</t>
  </si>
  <si>
    <t>Luis Carlos González Molinar</t>
  </si>
  <si>
    <t>http://bit.ly/2pN93LG</t>
  </si>
  <si>
    <t>David Verón Llaguno</t>
  </si>
  <si>
    <t>https://bit.ly/33D63jH</t>
  </si>
  <si>
    <t>Eleazar Gómez Méndez</t>
  </si>
  <si>
    <t>Tapachula</t>
  </si>
  <si>
    <t>https://bit.ly/2KhNslv</t>
  </si>
  <si>
    <t>Lucio Pacheco Abarca</t>
  </si>
  <si>
    <t>https://bit.ly/2piGAwW</t>
  </si>
  <si>
    <t>Higinio Martínez Blanco</t>
  </si>
  <si>
    <t>Rigoberto de la Cruz Carranza</t>
  </si>
  <si>
    <t xml:space="preserve">José Martín Mediana Espinoza </t>
  </si>
  <si>
    <t>https://bit.ly/2X1Zbd9</t>
  </si>
  <si>
    <t>Gregorio M.M.</t>
  </si>
  <si>
    <t>http://bit.ly/34GQKqp</t>
  </si>
  <si>
    <t>Leonel Pantoja Tovar</t>
  </si>
  <si>
    <t>Lerdo</t>
  </si>
  <si>
    <t>http://bit.ly/32oVzmH</t>
  </si>
  <si>
    <t xml:space="preserve">Salvador Caballero </t>
  </si>
  <si>
    <t>https://bit.ly/2NO7VQ1</t>
  </si>
  <si>
    <t>Juan Luis Mata Peraza</t>
  </si>
  <si>
    <t>Mazatlán</t>
  </si>
  <si>
    <t>https://bit.ly/37lpGix</t>
  </si>
  <si>
    <t xml:space="preserve">Edgar N. </t>
  </si>
  <si>
    <t>https://bit.ly/2OKaMeu</t>
  </si>
  <si>
    <t>Joel Huerta Ramírez</t>
  </si>
  <si>
    <t>http://bit.ly/2PSZ2Hr</t>
  </si>
  <si>
    <t>Iván Herrera Sandate</t>
  </si>
  <si>
    <t>Asientos</t>
  </si>
  <si>
    <t>http://bit.ly/34wbyRc</t>
  </si>
  <si>
    <t>Domingo Tlatempa Vázquez</t>
  </si>
  <si>
    <t>https://bit.ly/2rQcDFB</t>
  </si>
  <si>
    <t>https://bit.ly/2OsK2ie</t>
  </si>
  <si>
    <t>José Juan Villareal Cruz</t>
  </si>
  <si>
    <t>Cuicatlán</t>
  </si>
  <si>
    <t>http://bit.ly/2oSJfgD</t>
  </si>
  <si>
    <t xml:space="preserve">Hugo Alberto N. </t>
  </si>
  <si>
    <t xml:space="preserve">San Luis Acatlán </t>
  </si>
  <si>
    <t>https://bit.ly/37mbF4f</t>
  </si>
  <si>
    <t>Francisco Javier Melo Hernández</t>
  </si>
  <si>
    <t>Oluta</t>
  </si>
  <si>
    <t>https://bit.ly/382OgoD</t>
  </si>
  <si>
    <t>Alfredo Duarte Mendoza</t>
  </si>
  <si>
    <t>http://bit.ly/34zkPbg</t>
  </si>
  <si>
    <t>Iván Alonso</t>
  </si>
  <si>
    <t>El Espiral</t>
  </si>
  <si>
    <t>http://bit.ly/2JZF22e</t>
  </si>
  <si>
    <t>La Huerta</t>
  </si>
  <si>
    <t>https://bit.ly/33tW5QX</t>
  </si>
  <si>
    <t>Juan Manuel de Anda Tapia</t>
  </si>
  <si>
    <t>El Salto</t>
  </si>
  <si>
    <t>https://bit.ly/33qAKb2</t>
  </si>
  <si>
    <t>Eva Rosario N.</t>
  </si>
  <si>
    <t>https://bit.ly/2PdEAzf</t>
  </si>
  <si>
    <t>Alejandro N.</t>
  </si>
  <si>
    <t>http://bit.ly/32twpmK</t>
  </si>
  <si>
    <t>Carlos Hernández</t>
  </si>
  <si>
    <t>https://bit.ly/2D1OUVm</t>
  </si>
  <si>
    <t xml:space="preserve">Gabriela V. </t>
  </si>
  <si>
    <t>La Huacana</t>
  </si>
  <si>
    <t>https://bit.ly/3357LsX</t>
  </si>
  <si>
    <t xml:space="preserve">Andrés N. </t>
  </si>
  <si>
    <t>Coyutla</t>
  </si>
  <si>
    <t>https://bit.ly/2OM3y9S</t>
  </si>
  <si>
    <t>https://bit.ly/34WnzzC</t>
  </si>
  <si>
    <t>Susupuato</t>
  </si>
  <si>
    <t>https://bit.ly/2Xdsfyv</t>
  </si>
  <si>
    <t xml:space="preserve">Arturo León Trejo </t>
  </si>
  <si>
    <t>http://bit.ly/32oeVZd</t>
  </si>
  <si>
    <t>https://bit.ly/33P2JRD</t>
  </si>
  <si>
    <t xml:space="preserve">Ricardo B. </t>
  </si>
  <si>
    <t>Xochimilco</t>
  </si>
  <si>
    <t>https://bit.ly/2NPSqqH</t>
  </si>
  <si>
    <t>Leonardo Alexander C.G.</t>
  </si>
  <si>
    <t>Chocamán</t>
  </si>
  <si>
    <t>https://bit.ly/2r1xhmb</t>
  </si>
  <si>
    <t>https://bit.ly/2Xb8uI0</t>
  </si>
  <si>
    <t xml:space="preserve">Leonardo H.M. </t>
  </si>
  <si>
    <t>https://bit.ly/2XvEy9x</t>
  </si>
  <si>
    <t>http://bit.ly/2NIRy7c</t>
  </si>
  <si>
    <t>Erick Alcántara Cruzaley</t>
  </si>
  <si>
    <t>Cadereyta</t>
  </si>
  <si>
    <t>http://bit.ly/2JTTnxa</t>
  </si>
  <si>
    <t xml:space="preserve">Juan Gerardo Agripino Padilla </t>
  </si>
  <si>
    <t>Silao</t>
  </si>
  <si>
    <t>https://bit.ly/2NqTHp0</t>
  </si>
  <si>
    <t xml:space="preserve">Omar N. </t>
  </si>
  <si>
    <t>https://bit.ly/2O1hHiT</t>
  </si>
  <si>
    <t>Gilberto Corona Ríos</t>
  </si>
  <si>
    <t>Nuevo Casas Grandes</t>
  </si>
  <si>
    <t>http://bit.ly/34DdfMU</t>
  </si>
  <si>
    <t xml:space="preserve">Rogelio N. </t>
  </si>
  <si>
    <t xml:space="preserve">Teoloyucan </t>
  </si>
  <si>
    <t>https://bit.ly/36YlKnF</t>
  </si>
  <si>
    <t xml:space="preserve">Juan Antonio N. </t>
  </si>
  <si>
    <t>https://bit.ly/2D0FhWU</t>
  </si>
  <si>
    <t xml:space="preserve">Israel de Jesús Rubio </t>
  </si>
  <si>
    <t>Medellín de Bravo</t>
  </si>
  <si>
    <t>https://bit.ly/2Rg5okQ</t>
  </si>
  <si>
    <t>Miguel Alejandro Cruz de Santiago</t>
  </si>
  <si>
    <t>Tolimán</t>
  </si>
  <si>
    <t>http://bit.ly/2qwWyDP</t>
  </si>
  <si>
    <t>Marciano Santiago Peña</t>
  </si>
  <si>
    <t>https://bit.ly/2QcZ793</t>
  </si>
  <si>
    <t>Piedras Negras</t>
  </si>
  <si>
    <t>https://bit.ly/33KOXjY</t>
  </si>
  <si>
    <t>Edgar Hernández</t>
  </si>
  <si>
    <t>Cuitláhuac</t>
  </si>
  <si>
    <t>https://bit.ly/2sK7wHz</t>
  </si>
  <si>
    <t>José Guadalupe D.P.</t>
  </si>
  <si>
    <t>Chalchicomula de Sesma</t>
  </si>
  <si>
    <t>http://bit.ly/33Gsnc4</t>
  </si>
  <si>
    <t xml:space="preserve">Arturo Grande Corraltitlán </t>
  </si>
  <si>
    <t>https://bit.ly/2CUydLp</t>
  </si>
  <si>
    <t xml:space="preserve">Martiniano Cuadrilla Lorencillo </t>
  </si>
  <si>
    <t>Jesús Jayret Zárate Flores</t>
  </si>
  <si>
    <t xml:space="preserve">Matías Romero </t>
  </si>
  <si>
    <t>http://bit.ly/2WU6fIH</t>
  </si>
  <si>
    <t>Rodrigo Ibarra Hernández</t>
  </si>
  <si>
    <t>Aldama</t>
  </si>
  <si>
    <t>http://bit.ly/2PUYGQO</t>
  </si>
  <si>
    <t>Omar Sotelo Álvarez</t>
  </si>
  <si>
    <t xml:space="preserve">Dulce Alejandra Rojo </t>
  </si>
  <si>
    <t>https://bit.ly/2K6BM5e</t>
  </si>
  <si>
    <t>Edgar Ríos Verdugo</t>
  </si>
  <si>
    <t>http://bit.ly/32jwh9z</t>
  </si>
  <si>
    <t xml:space="preserve">Alfredo N. </t>
  </si>
  <si>
    <t>https://bit.ly/2RrkAMh</t>
  </si>
  <si>
    <t>Jesús Alberto Hernández Matías</t>
  </si>
  <si>
    <t>http://bit.ly/2PCw0tM</t>
  </si>
  <si>
    <t>Carlos N.</t>
  </si>
  <si>
    <t>Jiutepec</t>
  </si>
  <si>
    <t>http://bit.ly/2YALFhm</t>
  </si>
  <si>
    <t>Miguel N.</t>
  </si>
  <si>
    <t>http://bit.ly/2rpq5Aw</t>
  </si>
  <si>
    <t>José Daniel Calvario</t>
  </si>
  <si>
    <t>http://bit.ly/2YyxWru</t>
  </si>
  <si>
    <t xml:space="preserve">Francisco A. </t>
  </si>
  <si>
    <t>Zitácuaro</t>
  </si>
  <si>
    <t>http://bit.ly/2RGl41c</t>
  </si>
  <si>
    <t>Ignacio Juárez Rojas</t>
  </si>
  <si>
    <t>http://bit.ly/2YD7jS0</t>
  </si>
  <si>
    <t xml:space="preserve">Alfonso Beltrán Jiménez </t>
  </si>
  <si>
    <t>Jonathan Gutiérrez</t>
  </si>
  <si>
    <t>http://bit.ly/38qPeeM</t>
  </si>
  <si>
    <t>Didier Carreón López</t>
  </si>
  <si>
    <t>Metapa de Domínguez</t>
  </si>
  <si>
    <t>http://bit.ly/2RLrT1v</t>
  </si>
  <si>
    <t>Franco Francisco Iván Mateos Melchi</t>
  </si>
  <si>
    <t>http://bit.ly/2PxrWLl</t>
  </si>
  <si>
    <t xml:space="preserve">Daniel Hernández Díaz </t>
  </si>
  <si>
    <t>http://bit.ly/2EbUDbn</t>
  </si>
  <si>
    <t>Christian Cardoza Arreola</t>
  </si>
  <si>
    <t>http://bit.ly/2ruDx69</t>
  </si>
  <si>
    <t xml:space="preserve"> José Antonio Lumbraño Pérez</t>
  </si>
  <si>
    <t>http://bit.ly/2Ph5w2g</t>
  </si>
  <si>
    <t>Juan Sergio N.</t>
  </si>
  <si>
    <t>http://bit.ly/2EeuJ6W</t>
  </si>
  <si>
    <t>Agustín N.</t>
  </si>
  <si>
    <t>Agua Dulce</t>
  </si>
  <si>
    <t>http://bit.ly/34bR8fH</t>
  </si>
  <si>
    <t>Miguel Ángel Ocaña Loranca</t>
  </si>
  <si>
    <t>http://bit.ly/2PYKiVJ</t>
  </si>
  <si>
    <t>Diego Armando Flores Bárcenas</t>
  </si>
  <si>
    <t>http://bit.ly/38SKn6m</t>
  </si>
  <si>
    <t>Alejandro Baños</t>
  </si>
  <si>
    <t>http://bit.ly/2YYiDII</t>
  </si>
  <si>
    <t>Ángel N.</t>
  </si>
  <si>
    <t>http://bit.ly/38Ob8bY</t>
  </si>
  <si>
    <t>Eduardo Cabrera Escalante</t>
  </si>
  <si>
    <t>http://bit.ly/34x8TGI</t>
  </si>
  <si>
    <t>Oscar Pérez</t>
  </si>
  <si>
    <t>Temascalapa</t>
  </si>
  <si>
    <t>http://bit.ly/35BsczN</t>
  </si>
  <si>
    <t xml:space="preserve">Juan Jesús López Sánchez </t>
  </si>
  <si>
    <t>http://bit.ly/2s46PbZ</t>
  </si>
  <si>
    <t>José Antonio Sandoval Raygoza</t>
  </si>
  <si>
    <t>Tepic</t>
  </si>
  <si>
    <t>http://bit.ly/2S3sJ9T</t>
  </si>
  <si>
    <t>http://bit.ly/2Mab78o</t>
  </si>
  <si>
    <t>Carlos Raúl N.</t>
  </si>
  <si>
    <t>Mariano Escobedo</t>
  </si>
  <si>
    <t>http://bit.ly/2Q0BoqT</t>
  </si>
  <si>
    <t>Iván de Jesús Hernández García</t>
  </si>
  <si>
    <t>http://bit.ly/2EtqeWi</t>
  </si>
  <si>
    <t>José N.</t>
  </si>
  <si>
    <t>http://bit.ly/38SR0FC</t>
  </si>
  <si>
    <t>Severo N.</t>
  </si>
  <si>
    <t>Huejotzingo</t>
  </si>
  <si>
    <t>http://bit.ly/34C0jX7</t>
  </si>
  <si>
    <t>Raymundo Muñoz Villalobos</t>
  </si>
  <si>
    <t>http://bit.ly/2PYc3Ou</t>
  </si>
  <si>
    <t>Carlos Domínguez Molina</t>
  </si>
  <si>
    <t>Teziutlán</t>
  </si>
  <si>
    <t>http://bit.ly/36Vh41b</t>
  </si>
  <si>
    <t>Julio S.</t>
  </si>
  <si>
    <t>Santa Cruz Tlaxcala</t>
  </si>
  <si>
    <t>http://bit.ly/36MnjnM</t>
  </si>
  <si>
    <t xml:space="preserve">Alberto Juárez González </t>
  </si>
  <si>
    <t>http://bit.ly/34yWC4r</t>
  </si>
  <si>
    <t>Jorge David Ramírez Sierra</t>
  </si>
  <si>
    <t xml:space="preserve">San Luis Río Colorado </t>
  </si>
  <si>
    <t>https://bit.ly/2PTqDqq</t>
  </si>
  <si>
    <t>https://bit.ly/2M0xvBd</t>
  </si>
  <si>
    <t>https://bit.ly/36M8O3c</t>
  </si>
  <si>
    <t>Alejandro Chacón Camarillo</t>
  </si>
  <si>
    <t>https://bit.ly/2EvTLi7</t>
  </si>
  <si>
    <t>Ricardo Manuel C.P.</t>
  </si>
  <si>
    <t>Jalapa de Días</t>
  </si>
  <si>
    <t>https://bit.ly/2M6Zlfe</t>
  </si>
  <si>
    <t>Santiago Pastrana Aranda</t>
  </si>
  <si>
    <t>https://bit.ly/2Z2ioMW</t>
  </si>
  <si>
    <t>Esteban Javier Reyes Hernández</t>
  </si>
  <si>
    <t>https://bit.ly/36PY3wN</t>
  </si>
  <si>
    <t>Javier Angulo Torres</t>
  </si>
  <si>
    <t xml:space="preserve">Cajeme </t>
  </si>
  <si>
    <t>https://bit.ly/2tBCxOf</t>
  </si>
  <si>
    <t xml:space="preserve">Adrián N. </t>
  </si>
  <si>
    <t>https://bit.ly/2S8z18f</t>
  </si>
  <si>
    <t>Gilberto Ponce Fernández</t>
  </si>
  <si>
    <t>Santa Clara Ocoyucanpero</t>
  </si>
  <si>
    <t>http://bit.ly/2PHezK9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</si>
</sst>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30">
    <font>
      <sz val="11.0"/>
      <color theme="1"/>
      <name val="Calibri"/>
      <scheme val="minor"/>
    </font>
    <font>
      <sz val="12.0"/>
      <color theme="0"/>
      <name val="Calibri"/>
    </font>
    <font>
      <sz val="11.0"/>
      <color theme="1"/>
      <name val="Calibri"/>
    </font>
    <font>
      <b/>
      <sz val="18.0"/>
      <color theme="0"/>
      <name val="Calibri"/>
    </font>
    <font/>
    <font>
      <b/>
      <sz val="16.0"/>
      <color theme="0"/>
      <name val="Calibri"/>
    </font>
    <font>
      <u/>
      <sz val="11.0"/>
      <color theme="10"/>
      <name val="Calibri"/>
    </font>
    <font>
      <sz val="26.0"/>
      <color theme="1"/>
      <name val="Calibri"/>
    </font>
    <font>
      <b/>
      <sz val="11.0"/>
      <color theme="1"/>
      <name val="Calibri"/>
    </font>
    <font>
      <u/>
      <sz val="11.0"/>
      <color theme="10"/>
      <name val="Calibri"/>
    </font>
    <font>
      <sz val="14.0"/>
      <color theme="1"/>
      <name val="Calibri"/>
    </font>
    <font>
      <sz val="16.0"/>
      <color theme="1"/>
      <name val="Calibri"/>
    </font>
    <font>
      <b/>
      <sz val="14.0"/>
      <color theme="0"/>
      <name val="Calibri"/>
    </font>
    <font>
      <u/>
      <sz val="11.0"/>
      <color theme="1"/>
      <name val="Calibri"/>
    </font>
    <font>
      <sz val="14.0"/>
      <color theme="0"/>
      <name val="Calibri"/>
    </font>
    <font>
      <u/>
      <sz val="11.0"/>
      <color theme="10"/>
      <name val="Calibri"/>
    </font>
    <font>
      <u/>
      <sz val="11.0"/>
      <color theme="10"/>
    </font>
    <font>
      <u/>
      <sz val="11.0"/>
      <color theme="10"/>
    </font>
    <font>
      <sz val="20.0"/>
      <color theme="0"/>
      <name val="Calibri"/>
    </font>
    <font>
      <color theme="1"/>
      <name val="Calibri"/>
    </font>
    <font>
      <sz val="11.0"/>
      <color rgb="FF000000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theme="10"/>
    </font>
    <font>
      <u/>
      <sz val="11.0"/>
      <color theme="1"/>
    </font>
    <font>
      <u/>
      <sz val="11.0"/>
      <color theme="10"/>
      <name val="Calibri"/>
    </font>
    <font>
      <u/>
      <sz val="11.0"/>
      <color theme="10"/>
    </font>
    <font>
      <u/>
      <sz val="11.0"/>
      <color theme="10"/>
      <name val="Calibri"/>
    </font>
    <font>
      <sz val="11.0"/>
      <color rgb="FF1B1B1B"/>
      <name val="Calibri"/>
    </font>
    <font>
      <u/>
      <sz val="11.0"/>
      <color theme="10"/>
    </font>
  </fonts>
  <fills count="7">
    <fill>
      <patternFill patternType="none"/>
    </fill>
    <fill>
      <patternFill patternType="lightGray"/>
    </fill>
    <fill>
      <patternFill patternType="solid">
        <fgColor rgb="FF757070"/>
        <bgColor rgb="FF757070"/>
      </patternFill>
    </fill>
    <fill>
      <patternFill patternType="solid">
        <fgColor rgb="FFC00000"/>
        <bgColor rgb="FFC00000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  <fill>
      <patternFill patternType="solid">
        <fgColor theme="7"/>
        <bgColor theme="7"/>
      </patternFill>
    </fill>
  </fills>
  <borders count="2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</border>
    <border>
      <left style="medium">
        <color rgb="FF000000"/>
      </left>
      <top/>
    </border>
    <border>
      <top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1" fillId="0" fontId="2" numFmtId="164" xfId="0" applyAlignment="1" applyBorder="1" applyFont="1" applyNumberFormat="1">
      <alignment horizontal="center" vertical="center"/>
    </xf>
    <xf borderId="2" fillId="3" fontId="3" numFmtId="0" xfId="0" applyAlignment="1" applyBorder="1" applyFill="1" applyFont="1">
      <alignment horizontal="center" shrinkToFit="0" vertical="center" wrapText="1"/>
    </xf>
    <xf borderId="3" fillId="0" fontId="4" numFmtId="0" xfId="0" applyBorder="1" applyFont="1"/>
    <xf borderId="4" fillId="0" fontId="4" numFmtId="0" xfId="0" applyBorder="1" applyFont="1"/>
    <xf borderId="2" fillId="3" fontId="5" numFmtId="0" xfId="0" applyAlignment="1" applyBorder="1" applyFont="1">
      <alignment horizontal="center" shrinkToFit="0" vertical="center" wrapText="1"/>
    </xf>
    <xf borderId="0" fillId="0" fontId="2" numFmtId="164" xfId="0" applyFont="1" applyNumberFormat="1"/>
    <xf borderId="1" fillId="0" fontId="2" numFmtId="0" xfId="0" applyAlignment="1" applyBorder="1" applyFont="1">
      <alignment horizontal="center" shrinkToFit="0" vertical="center" wrapText="1"/>
    </xf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0" fillId="0" fontId="2" numFmtId="2" xfId="0" applyFont="1" applyNumberFormat="1"/>
    <xf borderId="1" fillId="0" fontId="2" numFmtId="17" xfId="0" applyAlignment="1" applyBorder="1" applyFont="1" applyNumberFormat="1">
      <alignment horizontal="center" vertical="center"/>
    </xf>
    <xf borderId="1" fillId="0" fontId="6" numFmtId="0" xfId="0" applyAlignment="1" applyBorder="1" applyFont="1">
      <alignment horizontal="center" shrinkToFit="0" wrapText="1"/>
    </xf>
    <xf borderId="2" fillId="0" fontId="7" numFmtId="0" xfId="0" applyAlignment="1" applyBorder="1" applyFont="1">
      <alignment horizontal="center" shrinkToFit="0" vertical="center" wrapText="1"/>
    </xf>
    <xf borderId="10" fillId="0" fontId="8" numFmtId="0" xfId="0" applyAlignment="1" applyBorder="1" applyFont="1">
      <alignment horizontal="center" vertical="center"/>
    </xf>
    <xf borderId="10" fillId="0" fontId="2" numFmtId="0" xfId="0" applyAlignment="1" applyBorder="1" applyFont="1">
      <alignment horizontal="center"/>
    </xf>
    <xf borderId="0" fillId="0" fontId="2" numFmtId="0" xfId="0" applyFont="1"/>
    <xf borderId="1" fillId="0" fontId="9" numFmtId="0" xfId="0" applyAlignment="1" applyBorder="1" applyFont="1">
      <alignment horizontal="center"/>
    </xf>
    <xf borderId="11" fillId="0" fontId="10" numFmtId="0" xfId="0" applyAlignment="1" applyBorder="1" applyFont="1">
      <alignment horizontal="center" vertical="center"/>
    </xf>
    <xf borderId="12" fillId="0" fontId="2" numFmtId="0" xfId="0" applyAlignment="1" applyBorder="1" applyFont="1">
      <alignment horizontal="center"/>
    </xf>
    <xf borderId="10" fillId="0" fontId="2" numFmtId="2" xfId="0" applyAlignment="1" applyBorder="1" applyFont="1" applyNumberFormat="1">
      <alignment horizontal="center"/>
    </xf>
    <xf borderId="13" fillId="0" fontId="2" numFmtId="0" xfId="0" applyAlignment="1" applyBorder="1" applyFont="1">
      <alignment horizontal="center" vertical="center"/>
    </xf>
    <xf borderId="14" fillId="0" fontId="4" numFmtId="0" xfId="0" applyBorder="1" applyFont="1"/>
    <xf borderId="0" fillId="0" fontId="11" numFmtId="0" xfId="0" applyAlignment="1" applyFont="1">
      <alignment vertical="center"/>
    </xf>
    <xf borderId="2" fillId="3" fontId="12" numFmtId="0" xfId="0" applyAlignment="1" applyBorder="1" applyFont="1">
      <alignment horizontal="center" shrinkToFit="0" vertical="center" wrapText="1"/>
    </xf>
    <xf borderId="1" fillId="4" fontId="2" numFmtId="164" xfId="0" applyAlignment="1" applyBorder="1" applyFill="1" applyFont="1" applyNumberFormat="1">
      <alignment horizontal="center" vertical="center"/>
    </xf>
    <xf borderId="1" fillId="4" fontId="2" numFmtId="0" xfId="0" applyAlignment="1" applyBorder="1" applyFont="1">
      <alignment horizontal="center" vertical="center"/>
    </xf>
    <xf borderId="2" fillId="0" fontId="7" numFmtId="2" xfId="0" applyAlignment="1" applyBorder="1" applyFont="1" applyNumberFormat="1">
      <alignment horizontal="center" shrinkToFit="0" vertical="center" wrapText="1"/>
    </xf>
    <xf borderId="11" fillId="0" fontId="2" numFmtId="0" xfId="0" applyAlignment="1" applyBorder="1" applyFont="1">
      <alignment horizontal="center" vertical="center"/>
    </xf>
    <xf borderId="1" fillId="4" fontId="2" numFmtId="17" xfId="0" applyAlignment="1" applyBorder="1" applyFont="1" applyNumberFormat="1">
      <alignment horizontal="center" vertical="center"/>
    </xf>
    <xf borderId="1" fillId="4" fontId="13" numFmtId="0" xfId="0" applyAlignment="1" applyBorder="1" applyFont="1">
      <alignment horizontal="center"/>
    </xf>
    <xf borderId="15" fillId="0" fontId="2" numFmtId="0" xfId="0" applyAlignment="1" applyBorder="1" applyFont="1">
      <alignment horizontal="center" vertical="center"/>
    </xf>
    <xf borderId="16" fillId="3" fontId="14" numFmtId="0" xfId="0" applyAlignment="1" applyBorder="1" applyFont="1">
      <alignment horizontal="center" shrinkToFit="0" vertical="center" wrapText="1"/>
    </xf>
    <xf borderId="17" fillId="0" fontId="4" numFmtId="0" xfId="0" applyBorder="1" applyFont="1"/>
    <xf borderId="18" fillId="0" fontId="2" numFmtId="17" xfId="0" applyAlignment="1" applyBorder="1" applyFont="1" applyNumberFormat="1">
      <alignment horizontal="center" vertical="center"/>
    </xf>
    <xf borderId="18" fillId="0" fontId="2" numFmtId="164" xfId="0" applyAlignment="1" applyBorder="1" applyFont="1" applyNumberFormat="1">
      <alignment horizontal="center" vertical="center"/>
    </xf>
    <xf borderId="18" fillId="0" fontId="2" numFmtId="0" xfId="0" applyAlignment="1" applyBorder="1" applyFont="1">
      <alignment horizontal="center" vertical="center"/>
    </xf>
    <xf borderId="18" fillId="0" fontId="15" numFmtId="0" xfId="0" applyAlignment="1" applyBorder="1" applyFont="1">
      <alignment horizontal="center"/>
    </xf>
    <xf borderId="10" fillId="0" fontId="8" numFmtId="0" xfId="0" applyAlignment="1" applyBorder="1" applyFont="1">
      <alignment horizontal="center"/>
    </xf>
    <xf borderId="11" fillId="0" fontId="2" numFmtId="0" xfId="0" applyAlignment="1" applyBorder="1" applyFont="1">
      <alignment horizontal="center" shrinkToFit="0" vertical="center" wrapText="1"/>
    </xf>
    <xf borderId="1" fillId="0" fontId="16" numFmtId="0" xfId="0" applyAlignment="1" applyBorder="1" applyFont="1">
      <alignment horizontal="center"/>
    </xf>
    <xf borderId="1" fillId="0" fontId="17" numFmtId="0" xfId="0" applyAlignment="1" applyBorder="1" applyFont="1">
      <alignment horizontal="center" vertical="center"/>
    </xf>
    <xf borderId="19" fillId="5" fontId="2" numFmtId="0" xfId="0" applyBorder="1" applyFill="1" applyFont="1"/>
    <xf borderId="19" fillId="5" fontId="2" numFmtId="0" xfId="0" applyAlignment="1" applyBorder="1" applyFont="1">
      <alignment horizontal="center"/>
    </xf>
    <xf borderId="19" fillId="5" fontId="2" numFmtId="1" xfId="0" applyAlignment="1" applyBorder="1" applyFont="1" applyNumberFormat="1">
      <alignment horizontal="center"/>
    </xf>
    <xf borderId="20" fillId="0" fontId="2" numFmtId="0" xfId="0" applyBorder="1" applyFont="1"/>
    <xf borderId="21" fillId="0" fontId="2" numFmtId="0" xfId="0" applyAlignment="1" applyBorder="1" applyFont="1">
      <alignment horizontal="center"/>
    </xf>
    <xf borderId="22" fillId="0" fontId="2" numFmtId="0" xfId="0" applyBorder="1" applyFont="1"/>
    <xf borderId="1" fillId="4" fontId="2" numFmtId="0" xfId="0" applyAlignment="1" applyBorder="1" applyFont="1">
      <alignment horizontal="center" shrinkToFit="0" vertical="center" wrapText="1"/>
    </xf>
    <xf borderId="2" fillId="3" fontId="18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0" fillId="5" fontId="8" numFmtId="0" xfId="0" applyAlignment="1" applyBorder="1" applyFont="1">
      <alignment horizontal="center"/>
    </xf>
    <xf borderId="23" fillId="5" fontId="8" numFmtId="0" xfId="0" applyAlignment="1" applyBorder="1" applyFont="1">
      <alignment horizontal="center"/>
    </xf>
    <xf borderId="10" fillId="0" fontId="2" numFmtId="0" xfId="0" applyAlignment="1" applyBorder="1" applyFont="1">
      <alignment horizontal="center" vertical="center"/>
    </xf>
    <xf borderId="0" fillId="0" fontId="19" numFmtId="0" xfId="0" applyFont="1"/>
    <xf borderId="10" fillId="0" fontId="2" numFmtId="2" xfId="0" applyAlignment="1" applyBorder="1" applyFont="1" applyNumberFormat="1">
      <alignment horizontal="center" vertical="center"/>
    </xf>
    <xf borderId="1" fillId="0" fontId="20" numFmtId="0" xfId="0" applyAlignment="1" applyBorder="1" applyFont="1">
      <alignment horizontal="center" vertical="center"/>
    </xf>
    <xf borderId="1" fillId="4" fontId="21" numFmtId="0" xfId="0" applyAlignment="1" applyBorder="1" applyFont="1">
      <alignment horizontal="center"/>
    </xf>
    <xf borderId="1" fillId="0" fontId="22" numFmtId="0" xfId="0" applyAlignment="1" applyBorder="1" applyFont="1">
      <alignment horizontal="center" vertical="center"/>
    </xf>
    <xf borderId="24" fillId="4" fontId="2" numFmtId="0" xfId="0" applyBorder="1" applyFont="1"/>
    <xf borderId="1" fillId="0" fontId="23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1" fillId="0" fontId="24" numFmtId="0" xfId="0" applyAlignment="1" applyBorder="1" applyFont="1">
      <alignment horizontal="center" vertical="center"/>
    </xf>
    <xf borderId="1" fillId="0" fontId="25" numFmtId="0" xfId="0" applyBorder="1" applyFont="1"/>
    <xf borderId="1" fillId="0" fontId="2" numFmtId="164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shrinkToFit="0" wrapText="1"/>
    </xf>
    <xf borderId="1" fillId="4" fontId="26" numFmtId="0" xfId="0" applyAlignment="1" applyBorder="1" applyFont="1">
      <alignment horizontal="center" vertical="center"/>
    </xf>
    <xf borderId="1" fillId="0" fontId="27" numFmtId="0" xfId="0" applyAlignment="1" applyBorder="1" applyFont="1">
      <alignment horizontal="center" shrinkToFit="0" vertical="center" wrapText="1"/>
    </xf>
    <xf borderId="25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/>
    </xf>
    <xf borderId="1" fillId="0" fontId="28" numFmtId="0" xfId="0" applyBorder="1" applyFont="1"/>
    <xf borderId="26" fillId="0" fontId="29" numFmtId="0" xfId="0" applyAlignment="1" applyBorder="1" applyFont="1">
      <alignment horizontal="center"/>
    </xf>
    <xf borderId="1" fillId="6" fontId="2" numFmtId="0" xfId="0" applyAlignment="1" applyBorder="1" applyFill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bit.ly/2LiCMDV" TargetMode="External"/><Relationship Id="rId22" Type="http://schemas.openxmlformats.org/officeDocument/2006/relationships/hyperlink" Target="https://bit.ly/33Kv0Jj" TargetMode="External"/><Relationship Id="rId21" Type="http://schemas.openxmlformats.org/officeDocument/2006/relationships/hyperlink" Target="https://bit.ly/34U8z5K" TargetMode="External"/><Relationship Id="rId24" Type="http://schemas.openxmlformats.org/officeDocument/2006/relationships/hyperlink" Target="https://bit.ly/34SAkMc" TargetMode="External"/><Relationship Id="rId23" Type="http://schemas.openxmlformats.org/officeDocument/2006/relationships/hyperlink" Target="https://bit.ly/336t7Gg" TargetMode="External"/><Relationship Id="rId1" Type="http://schemas.openxmlformats.org/officeDocument/2006/relationships/hyperlink" Target="https://bit.ly/33aVS52" TargetMode="External"/><Relationship Id="rId2" Type="http://schemas.openxmlformats.org/officeDocument/2006/relationships/hyperlink" Target="https://bit.ly/2r4Xnoo" TargetMode="External"/><Relationship Id="rId3" Type="http://schemas.openxmlformats.org/officeDocument/2006/relationships/hyperlink" Target="https://bitly.com/" TargetMode="External"/><Relationship Id="rId4" Type="http://schemas.openxmlformats.org/officeDocument/2006/relationships/hyperlink" Target="https://bit.ly/2rQX3cR" TargetMode="External"/><Relationship Id="rId9" Type="http://schemas.openxmlformats.org/officeDocument/2006/relationships/hyperlink" Target="https://bit.ly/2NMPw79" TargetMode="External"/><Relationship Id="rId26" Type="http://schemas.openxmlformats.org/officeDocument/2006/relationships/hyperlink" Target="https://bit.ly/2DTttpX" TargetMode="External"/><Relationship Id="rId25" Type="http://schemas.openxmlformats.org/officeDocument/2006/relationships/hyperlink" Target="http://bit.ly/2qtEivc" TargetMode="External"/><Relationship Id="rId28" Type="http://schemas.openxmlformats.org/officeDocument/2006/relationships/hyperlink" Target="https://bit.ly/33N0ajb" TargetMode="External"/><Relationship Id="rId27" Type="http://schemas.openxmlformats.org/officeDocument/2006/relationships/hyperlink" Target="https://bit.ly/34LzVL3" TargetMode="External"/><Relationship Id="rId5" Type="http://schemas.openxmlformats.org/officeDocument/2006/relationships/hyperlink" Target="https://bit.ly/2NM0YzX" TargetMode="External"/><Relationship Id="rId6" Type="http://schemas.openxmlformats.org/officeDocument/2006/relationships/hyperlink" Target="https://bit.ly/2NMJrX6" TargetMode="External"/><Relationship Id="rId29" Type="http://schemas.openxmlformats.org/officeDocument/2006/relationships/hyperlink" Target="https://bit.ly/2PdEAzf" TargetMode="External"/><Relationship Id="rId7" Type="http://schemas.openxmlformats.org/officeDocument/2006/relationships/hyperlink" Target="https://bit.ly/2NMPw79" TargetMode="External"/><Relationship Id="rId8" Type="http://schemas.openxmlformats.org/officeDocument/2006/relationships/hyperlink" Target="https://bit.ly/2NMPw79" TargetMode="External"/><Relationship Id="rId31" Type="http://schemas.openxmlformats.org/officeDocument/2006/relationships/drawing" Target="../drawings/drawing1.xml"/><Relationship Id="rId30" Type="http://schemas.openxmlformats.org/officeDocument/2006/relationships/hyperlink" Target="https://bit.ly/2RrkAMh" TargetMode="External"/><Relationship Id="rId11" Type="http://schemas.openxmlformats.org/officeDocument/2006/relationships/hyperlink" Target="https://bit.ly/2NMPw79" TargetMode="External"/><Relationship Id="rId10" Type="http://schemas.openxmlformats.org/officeDocument/2006/relationships/hyperlink" Target="https://bit.ly/2NMPw79" TargetMode="External"/><Relationship Id="rId13" Type="http://schemas.openxmlformats.org/officeDocument/2006/relationships/hyperlink" Target="https://bit.ly/34tFe1s" TargetMode="External"/><Relationship Id="rId12" Type="http://schemas.openxmlformats.org/officeDocument/2006/relationships/hyperlink" Target="https://bit.ly/2NMPw79" TargetMode="External"/><Relationship Id="rId15" Type="http://schemas.openxmlformats.org/officeDocument/2006/relationships/hyperlink" Target="http://bit.ly/2qt7K4F" TargetMode="External"/><Relationship Id="rId14" Type="http://schemas.openxmlformats.org/officeDocument/2006/relationships/hyperlink" Target="https://bit.ly/2PSH4Vv" TargetMode="External"/><Relationship Id="rId17" Type="http://schemas.openxmlformats.org/officeDocument/2006/relationships/hyperlink" Target="https://bit.ly/2DO1RlH" TargetMode="External"/><Relationship Id="rId16" Type="http://schemas.openxmlformats.org/officeDocument/2006/relationships/hyperlink" Target="https://bit.ly/2q0SnR9" TargetMode="External"/><Relationship Id="rId19" Type="http://schemas.openxmlformats.org/officeDocument/2006/relationships/hyperlink" Target="http://bit.ly/2pHvJNw" TargetMode="External"/><Relationship Id="rId18" Type="http://schemas.openxmlformats.org/officeDocument/2006/relationships/hyperlink" Target="https://bit.ly/2sI80h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86"/>
    <col customWidth="1" min="2" max="2" width="17.14"/>
    <col customWidth="1" min="3" max="3" width="11.0"/>
    <col customWidth="1" min="4" max="4" width="39.43"/>
    <col customWidth="1" min="5" max="5" width="10.14"/>
    <col customWidth="1" min="6" max="6" width="27.0"/>
    <col customWidth="1" min="7" max="7" width="16.71"/>
    <col customWidth="1" min="8" max="8" width="13.29"/>
    <col customWidth="1" min="9" max="9" width="24.29"/>
    <col customWidth="1" min="10" max="10" width="24.43"/>
    <col customWidth="1" min="11" max="15" width="11.43"/>
    <col customWidth="1" min="16" max="16" width="14.14"/>
    <col customWidth="1" min="17" max="18" width="15.43"/>
    <col customWidth="1" min="19" max="20" width="11.43"/>
    <col customWidth="1" min="21" max="21" width="17.14"/>
    <col customWidth="1" min="22" max="22" width="23.43"/>
    <col customWidth="1" min="23" max="23" width="24.86"/>
    <col customWidth="1" min="24" max="26" width="11.4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ht="15.75" customHeight="1">
      <c r="A2" s="2">
        <v>1.0</v>
      </c>
      <c r="B2" s="2" t="s">
        <v>9</v>
      </c>
      <c r="C2" s="3">
        <v>43106.0</v>
      </c>
      <c r="D2" s="2" t="s">
        <v>10</v>
      </c>
      <c r="E2" s="2"/>
      <c r="F2" s="2" t="s">
        <v>11</v>
      </c>
      <c r="G2" s="2" t="s">
        <v>12</v>
      </c>
      <c r="H2" s="2" t="s">
        <v>13</v>
      </c>
      <c r="I2" s="2" t="s">
        <v>14</v>
      </c>
      <c r="K2" s="4" t="s">
        <v>15</v>
      </c>
      <c r="L2" s="5"/>
      <c r="M2" s="5"/>
      <c r="N2" s="6"/>
      <c r="P2" s="7" t="s">
        <v>16</v>
      </c>
      <c r="Q2" s="5"/>
      <c r="R2" s="6"/>
      <c r="U2" s="7" t="s">
        <v>17</v>
      </c>
      <c r="V2" s="5"/>
      <c r="W2" s="6"/>
      <c r="Y2" s="8"/>
    </row>
    <row r="3">
      <c r="A3" s="2">
        <v>2.0</v>
      </c>
      <c r="B3" s="2" t="s">
        <v>18</v>
      </c>
      <c r="C3" s="3">
        <v>43107.0</v>
      </c>
      <c r="D3" s="2" t="s">
        <v>19</v>
      </c>
      <c r="E3" s="2"/>
      <c r="F3" s="2" t="s">
        <v>20</v>
      </c>
      <c r="G3" s="2" t="s">
        <v>21</v>
      </c>
      <c r="H3" s="2" t="s">
        <v>13</v>
      </c>
      <c r="I3" s="9" t="s">
        <v>22</v>
      </c>
      <c r="K3" s="10"/>
      <c r="N3" s="11"/>
      <c r="P3" s="10"/>
      <c r="R3" s="11"/>
      <c r="U3" s="10"/>
      <c r="W3" s="11"/>
    </row>
    <row r="4">
      <c r="A4" s="2">
        <v>3.0</v>
      </c>
      <c r="B4" s="2" t="s">
        <v>23</v>
      </c>
      <c r="C4" s="3">
        <v>43109.0</v>
      </c>
      <c r="D4" s="2" t="s">
        <v>24</v>
      </c>
      <c r="E4" s="2">
        <v>49.0</v>
      </c>
      <c r="F4" s="2" t="s">
        <v>25</v>
      </c>
      <c r="G4" s="2" t="s">
        <v>21</v>
      </c>
      <c r="H4" s="2" t="s">
        <v>13</v>
      </c>
      <c r="I4" s="2" t="s">
        <v>26</v>
      </c>
      <c r="K4" s="12"/>
      <c r="L4" s="13"/>
      <c r="M4" s="13"/>
      <c r="N4" s="14"/>
      <c r="P4" s="12"/>
      <c r="Q4" s="13"/>
      <c r="R4" s="14"/>
      <c r="U4" s="12"/>
      <c r="V4" s="13"/>
      <c r="W4" s="14"/>
      <c r="Y4" s="15"/>
    </row>
    <row r="5">
      <c r="A5" s="2">
        <v>4.0</v>
      </c>
      <c r="B5" s="16" t="s">
        <v>27</v>
      </c>
      <c r="C5" s="3">
        <v>43111.0</v>
      </c>
      <c r="D5" s="2" t="s">
        <v>28</v>
      </c>
      <c r="E5" s="2">
        <v>24.0</v>
      </c>
      <c r="F5" s="16" t="s">
        <v>29</v>
      </c>
      <c r="G5" s="2" t="s">
        <v>12</v>
      </c>
      <c r="H5" s="2" t="s">
        <v>30</v>
      </c>
      <c r="I5" s="17" t="s">
        <v>31</v>
      </c>
      <c r="K5" s="18">
        <f>COUNTA(D2:D985)</f>
        <v>452</v>
      </c>
      <c r="L5" s="5"/>
      <c r="M5" s="5"/>
      <c r="N5" s="6"/>
      <c r="P5" s="19" t="s">
        <v>32</v>
      </c>
      <c r="Q5" s="19" t="s">
        <v>33</v>
      </c>
      <c r="R5" s="19" t="s">
        <v>34</v>
      </c>
      <c r="U5" s="19" t="s">
        <v>1</v>
      </c>
      <c r="V5" s="19" t="s">
        <v>0</v>
      </c>
      <c r="W5" s="20" t="s">
        <v>35</v>
      </c>
      <c r="Y5" s="21">
        <v>365.0</v>
      </c>
    </row>
    <row r="6">
      <c r="A6" s="2">
        <v>5.0</v>
      </c>
      <c r="B6" s="2" t="s">
        <v>36</v>
      </c>
      <c r="C6" s="3">
        <v>43111.0</v>
      </c>
      <c r="D6" s="2" t="s">
        <v>37</v>
      </c>
      <c r="E6" s="2"/>
      <c r="F6" s="2" t="s">
        <v>38</v>
      </c>
      <c r="G6" s="2" t="s">
        <v>21</v>
      </c>
      <c r="H6" s="2" t="s">
        <v>13</v>
      </c>
      <c r="I6" s="22" t="s">
        <v>39</v>
      </c>
      <c r="K6" s="10"/>
      <c r="N6" s="11"/>
      <c r="P6" s="23">
        <f>COUNTIF($G$2:$G$4497, "Municipal")</f>
        <v>223</v>
      </c>
      <c r="Q6" s="23">
        <f>COUNTIF($G$2:$G$4497, "Estatal")</f>
        <v>198</v>
      </c>
      <c r="R6" s="23">
        <f>COUNTIF($G$2:$G$4497, "Federal")</f>
        <v>31</v>
      </c>
      <c r="U6" s="20" t="s">
        <v>27</v>
      </c>
      <c r="V6" s="24">
        <f>COUNTIF($B$2:$B$784,"Guanajuato")</f>
        <v>66</v>
      </c>
      <c r="W6" s="25">
        <f t="shared" ref="W6:W36" si="1">(V6*100)/$V$37</f>
        <v>14.60176991</v>
      </c>
    </row>
    <row r="7">
      <c r="A7" s="2">
        <v>6.0</v>
      </c>
      <c r="B7" s="16" t="s">
        <v>27</v>
      </c>
      <c r="C7" s="3">
        <v>43112.0</v>
      </c>
      <c r="D7" s="2" t="s">
        <v>40</v>
      </c>
      <c r="E7" s="2">
        <v>27.0</v>
      </c>
      <c r="F7" s="16" t="s">
        <v>41</v>
      </c>
      <c r="G7" s="2" t="s">
        <v>21</v>
      </c>
      <c r="H7" s="2" t="s">
        <v>13</v>
      </c>
      <c r="I7" s="22" t="s">
        <v>42</v>
      </c>
      <c r="J7" s="26"/>
      <c r="K7" s="12"/>
      <c r="L7" s="13"/>
      <c r="M7" s="13"/>
      <c r="N7" s="14"/>
      <c r="P7" s="27"/>
      <c r="Q7" s="27"/>
      <c r="R7" s="27"/>
      <c r="U7" s="20" t="s">
        <v>43</v>
      </c>
      <c r="V7" s="24">
        <f>COUNTIF($B$2:$B$784,"México")</f>
        <v>47</v>
      </c>
      <c r="W7" s="25">
        <f t="shared" si="1"/>
        <v>10.39823009</v>
      </c>
    </row>
    <row r="8">
      <c r="A8" s="2">
        <v>7.0</v>
      </c>
      <c r="B8" s="16" t="s">
        <v>44</v>
      </c>
      <c r="C8" s="3">
        <v>43112.0</v>
      </c>
      <c r="D8" s="2" t="s">
        <v>45</v>
      </c>
      <c r="E8" s="2">
        <v>35.0</v>
      </c>
      <c r="F8" s="16" t="s">
        <v>46</v>
      </c>
      <c r="G8" s="2" t="s">
        <v>47</v>
      </c>
      <c r="H8" s="2" t="s">
        <v>13</v>
      </c>
      <c r="I8" s="22" t="s">
        <v>48</v>
      </c>
      <c r="U8" s="20" t="s">
        <v>23</v>
      </c>
      <c r="V8" s="24">
        <f>COUNTIF($B$2:$B$784,"Guerrero")</f>
        <v>44</v>
      </c>
      <c r="W8" s="25">
        <f t="shared" si="1"/>
        <v>9.734513274</v>
      </c>
    </row>
    <row r="9" ht="15.0" customHeight="1">
      <c r="A9" s="2">
        <v>8.0</v>
      </c>
      <c r="B9" s="16" t="s">
        <v>27</v>
      </c>
      <c r="C9" s="3">
        <v>43116.0</v>
      </c>
      <c r="D9" s="2" t="s">
        <v>49</v>
      </c>
      <c r="E9" s="2">
        <v>41.0</v>
      </c>
      <c r="F9" s="16" t="s">
        <v>41</v>
      </c>
      <c r="G9" s="2" t="s">
        <v>21</v>
      </c>
      <c r="H9" s="2" t="s">
        <v>13</v>
      </c>
      <c r="I9" s="22" t="s">
        <v>50</v>
      </c>
      <c r="K9" s="28"/>
      <c r="L9" s="28"/>
      <c r="M9" s="28"/>
      <c r="P9" s="29" t="s">
        <v>51</v>
      </c>
      <c r="Q9" s="5"/>
      <c r="R9" s="6"/>
      <c r="U9" s="20" t="s">
        <v>52</v>
      </c>
      <c r="V9" s="24">
        <f>COUNTIF($B$2:$B$784,"Chihuahua")</f>
        <v>31</v>
      </c>
      <c r="W9" s="25">
        <f t="shared" si="1"/>
        <v>6.85840708</v>
      </c>
    </row>
    <row r="10" ht="15.0" customHeight="1">
      <c r="A10" s="2">
        <v>9.0</v>
      </c>
      <c r="B10" s="2" t="s">
        <v>53</v>
      </c>
      <c r="C10" s="30">
        <v>43117.0</v>
      </c>
      <c r="D10" s="2" t="s">
        <v>54</v>
      </c>
      <c r="E10" s="31"/>
      <c r="F10" s="2" t="s">
        <v>53</v>
      </c>
      <c r="G10" s="2" t="s">
        <v>12</v>
      </c>
      <c r="H10" s="2" t="s">
        <v>13</v>
      </c>
      <c r="I10" s="2" t="s">
        <v>55</v>
      </c>
      <c r="K10" s="4" t="s">
        <v>56</v>
      </c>
      <c r="L10" s="5"/>
      <c r="M10" s="5"/>
      <c r="N10" s="6"/>
      <c r="P10" s="10"/>
      <c r="R10" s="11"/>
      <c r="U10" s="20" t="s">
        <v>57</v>
      </c>
      <c r="V10" s="24">
        <f>COUNTIF($B$2:$B$784,"Puebla")</f>
        <v>30</v>
      </c>
      <c r="W10" s="25">
        <f t="shared" si="1"/>
        <v>6.637168142</v>
      </c>
    </row>
    <row r="11" ht="15.0" customHeight="1">
      <c r="A11" s="2">
        <v>10.0</v>
      </c>
      <c r="B11" s="16" t="s">
        <v>27</v>
      </c>
      <c r="C11" s="3">
        <v>43119.0</v>
      </c>
      <c r="D11" s="2" t="s">
        <v>58</v>
      </c>
      <c r="E11" s="2"/>
      <c r="F11" s="16" t="s">
        <v>59</v>
      </c>
      <c r="G11" s="2" t="s">
        <v>21</v>
      </c>
      <c r="H11" s="2" t="s">
        <v>13</v>
      </c>
      <c r="I11" s="22" t="s">
        <v>60</v>
      </c>
      <c r="K11" s="10"/>
      <c r="N11" s="11"/>
      <c r="P11" s="12"/>
      <c r="Q11" s="13"/>
      <c r="R11" s="14"/>
      <c r="U11" s="20" t="s">
        <v>53</v>
      </c>
      <c r="V11" s="24">
        <f>COUNTIF($B$2:$B$784,"Veracruz")</f>
        <v>29</v>
      </c>
      <c r="W11" s="25">
        <f t="shared" si="1"/>
        <v>6.415929204</v>
      </c>
    </row>
    <row r="12" ht="15.75" customHeight="1">
      <c r="A12" s="2">
        <v>11.0</v>
      </c>
      <c r="B12" s="16" t="s">
        <v>27</v>
      </c>
      <c r="C12" s="3">
        <v>43120.0</v>
      </c>
      <c r="D12" s="2" t="s">
        <v>61</v>
      </c>
      <c r="E12" s="2">
        <v>45.0</v>
      </c>
      <c r="F12" s="16" t="s">
        <v>62</v>
      </c>
      <c r="G12" s="2" t="s">
        <v>21</v>
      </c>
      <c r="H12" s="2" t="s">
        <v>13</v>
      </c>
      <c r="I12" s="22" t="s">
        <v>63</v>
      </c>
      <c r="K12" s="12"/>
      <c r="L12" s="13"/>
      <c r="M12" s="13"/>
      <c r="N12" s="14"/>
      <c r="P12" s="19" t="s">
        <v>64</v>
      </c>
      <c r="Q12" s="19" t="s">
        <v>13</v>
      </c>
      <c r="R12" s="19" t="s">
        <v>65</v>
      </c>
      <c r="U12" s="20" t="s">
        <v>66</v>
      </c>
      <c r="V12" s="24">
        <f>COUNTIF($B$2:$B$784,"Jalisco")</f>
        <v>25</v>
      </c>
      <c r="W12" s="25">
        <f t="shared" si="1"/>
        <v>5.530973451</v>
      </c>
    </row>
    <row r="13" ht="15.75" customHeight="1">
      <c r="A13" s="2">
        <v>12.0</v>
      </c>
      <c r="B13" s="16" t="s">
        <v>27</v>
      </c>
      <c r="C13" s="3">
        <v>43120.0</v>
      </c>
      <c r="D13" s="2" t="s">
        <v>67</v>
      </c>
      <c r="E13" s="2">
        <v>29.0</v>
      </c>
      <c r="F13" s="16" t="s">
        <v>62</v>
      </c>
      <c r="G13" s="2" t="s">
        <v>21</v>
      </c>
      <c r="H13" s="2" t="s">
        <v>13</v>
      </c>
      <c r="I13" s="22" t="s">
        <v>63</v>
      </c>
      <c r="K13" s="32">
        <f>$V$37/$Y$5</f>
        <v>1.238356164</v>
      </c>
      <c r="L13" s="5"/>
      <c r="M13" s="5"/>
      <c r="N13" s="6"/>
      <c r="P13" s="33">
        <f>COUNTIFS($G$2:$G$784,"Municipal", H2:H784,"Tránsito")</f>
        <v>14</v>
      </c>
      <c r="Q13" s="33">
        <f>COUNTIFS($G$2:$G$784,"Municipal", H2:H784,"Policía")</f>
        <v>208</v>
      </c>
      <c r="R13" s="33">
        <f>COUNTIFS($G$2:$G$784,"Municipal",$H$2:$H$784, "Penitenciario")</f>
        <v>1</v>
      </c>
      <c r="U13" s="20" t="s">
        <v>68</v>
      </c>
      <c r="V13" s="24">
        <f>COUNTIF($B$2:$B$784, "CDMX")</f>
        <v>22</v>
      </c>
      <c r="W13" s="25">
        <f t="shared" si="1"/>
        <v>4.867256637</v>
      </c>
    </row>
    <row r="14" ht="15.75" customHeight="1">
      <c r="A14" s="2">
        <v>13.0</v>
      </c>
      <c r="B14" s="2" t="s">
        <v>66</v>
      </c>
      <c r="C14" s="3">
        <v>43120.0</v>
      </c>
      <c r="D14" s="2" t="s">
        <v>69</v>
      </c>
      <c r="E14" s="2"/>
      <c r="F14" s="2" t="s">
        <v>70</v>
      </c>
      <c r="G14" s="2" t="s">
        <v>12</v>
      </c>
      <c r="H14" s="2" t="s">
        <v>13</v>
      </c>
      <c r="I14" s="2" t="s">
        <v>71</v>
      </c>
      <c r="K14" s="10"/>
      <c r="N14" s="11"/>
      <c r="P14" s="27"/>
      <c r="Q14" s="27"/>
      <c r="R14" s="27"/>
      <c r="U14" s="20" t="s">
        <v>72</v>
      </c>
      <c r="V14" s="24">
        <f>COUNTIF($B$2:$B$784,"Michoacán")</f>
        <v>16</v>
      </c>
      <c r="W14" s="25">
        <f t="shared" si="1"/>
        <v>3.539823009</v>
      </c>
    </row>
    <row r="15" ht="15.75" customHeight="1">
      <c r="A15" s="2">
        <v>14.0</v>
      </c>
      <c r="B15" s="16" t="s">
        <v>27</v>
      </c>
      <c r="C15" s="3">
        <v>43123.0</v>
      </c>
      <c r="D15" s="2" t="s">
        <v>73</v>
      </c>
      <c r="E15" s="2"/>
      <c r="F15" s="16" t="s">
        <v>74</v>
      </c>
      <c r="G15" s="2" t="s">
        <v>12</v>
      </c>
      <c r="H15" s="2" t="s">
        <v>13</v>
      </c>
      <c r="I15" s="22" t="s">
        <v>75</v>
      </c>
      <c r="K15" s="12"/>
      <c r="L15" s="13"/>
      <c r="M15" s="13"/>
      <c r="N15" s="14"/>
      <c r="U15" s="20" t="s">
        <v>18</v>
      </c>
      <c r="V15" s="24">
        <f>COUNTIF($B$2:$B$784,"Oaxaca")</f>
        <v>14</v>
      </c>
      <c r="W15" s="25">
        <f t="shared" si="1"/>
        <v>3.097345133</v>
      </c>
    </row>
    <row r="16">
      <c r="A16" s="2">
        <v>15.0</v>
      </c>
      <c r="B16" s="16" t="s">
        <v>27</v>
      </c>
      <c r="C16" s="3">
        <v>43123.0</v>
      </c>
      <c r="D16" s="2" t="s">
        <v>76</v>
      </c>
      <c r="E16" s="2"/>
      <c r="F16" s="16" t="s">
        <v>74</v>
      </c>
      <c r="G16" s="2" t="s">
        <v>12</v>
      </c>
      <c r="H16" s="2" t="s">
        <v>13</v>
      </c>
      <c r="I16" s="22" t="s">
        <v>75</v>
      </c>
      <c r="P16" s="29" t="s">
        <v>77</v>
      </c>
      <c r="Q16" s="5"/>
      <c r="R16" s="5"/>
      <c r="S16" s="6"/>
      <c r="U16" s="20" t="s">
        <v>78</v>
      </c>
      <c r="V16" s="24">
        <f>COUNTIF($B$2:$B$784,"Tamaulipas")</f>
        <v>14</v>
      </c>
      <c r="W16" s="25">
        <f t="shared" si="1"/>
        <v>3.097345133</v>
      </c>
    </row>
    <row r="17">
      <c r="A17" s="2">
        <v>16.0</v>
      </c>
      <c r="B17" s="16" t="s">
        <v>79</v>
      </c>
      <c r="C17" s="3">
        <v>43123.0</v>
      </c>
      <c r="D17" s="2" t="s">
        <v>80</v>
      </c>
      <c r="E17" s="2"/>
      <c r="F17" s="16" t="s">
        <v>81</v>
      </c>
      <c r="G17" s="2" t="s">
        <v>12</v>
      </c>
      <c r="H17" s="2" t="s">
        <v>30</v>
      </c>
      <c r="I17" s="22" t="s">
        <v>82</v>
      </c>
      <c r="K17" s="4" t="s">
        <v>83</v>
      </c>
      <c r="L17" s="5"/>
      <c r="M17" s="5"/>
      <c r="N17" s="6"/>
      <c r="P17" s="10"/>
      <c r="S17" s="11"/>
      <c r="U17" s="20" t="s">
        <v>84</v>
      </c>
      <c r="V17" s="24">
        <f>COUNTIF($B$2:$B$784,"Sonora")</f>
        <v>13</v>
      </c>
      <c r="W17" s="25">
        <f t="shared" si="1"/>
        <v>2.876106195</v>
      </c>
    </row>
    <row r="18">
      <c r="A18" s="2">
        <v>17.0</v>
      </c>
      <c r="B18" s="16" t="s">
        <v>27</v>
      </c>
      <c r="C18" s="3">
        <v>43125.0</v>
      </c>
      <c r="D18" s="2" t="s">
        <v>85</v>
      </c>
      <c r="E18" s="2"/>
      <c r="F18" s="16" t="s">
        <v>86</v>
      </c>
      <c r="G18" s="2" t="s">
        <v>21</v>
      </c>
      <c r="H18" s="2" t="s">
        <v>13</v>
      </c>
      <c r="I18" s="22" t="s">
        <v>87</v>
      </c>
      <c r="K18" s="10"/>
      <c r="N18" s="11"/>
      <c r="P18" s="12"/>
      <c r="Q18" s="13"/>
      <c r="R18" s="13"/>
      <c r="S18" s="14"/>
      <c r="U18" s="20" t="s">
        <v>88</v>
      </c>
      <c r="V18" s="24">
        <f>COUNTIF($B$2:$B$784, "Baja California")</f>
        <v>12</v>
      </c>
      <c r="W18" s="25">
        <f t="shared" si="1"/>
        <v>2.654867257</v>
      </c>
    </row>
    <row r="19">
      <c r="A19" s="2">
        <v>18.0</v>
      </c>
      <c r="B19" s="16" t="s">
        <v>44</v>
      </c>
      <c r="C19" s="3">
        <v>43125.0</v>
      </c>
      <c r="D19" s="2" t="s">
        <v>89</v>
      </c>
      <c r="E19" s="2">
        <v>31.0</v>
      </c>
      <c r="F19" s="16" t="s">
        <v>90</v>
      </c>
      <c r="G19" s="2" t="s">
        <v>12</v>
      </c>
      <c r="H19" s="2" t="s">
        <v>13</v>
      </c>
      <c r="I19" s="22" t="s">
        <v>91</v>
      </c>
      <c r="K19" s="12"/>
      <c r="L19" s="13"/>
      <c r="M19" s="13"/>
      <c r="N19" s="14"/>
      <c r="P19" s="19" t="s">
        <v>64</v>
      </c>
      <c r="Q19" s="19" t="s">
        <v>13</v>
      </c>
      <c r="R19" s="19" t="s">
        <v>65</v>
      </c>
      <c r="S19" s="19" t="s">
        <v>30</v>
      </c>
      <c r="U19" s="20" t="s">
        <v>79</v>
      </c>
      <c r="V19" s="24">
        <f>COUNTIF($B$2:$B$784,"San Luis Potosí")</f>
        <v>11</v>
      </c>
      <c r="W19" s="25">
        <f t="shared" si="1"/>
        <v>2.433628319</v>
      </c>
    </row>
    <row r="20">
      <c r="A20" s="2">
        <v>19.0</v>
      </c>
      <c r="B20" s="16" t="s">
        <v>79</v>
      </c>
      <c r="C20" s="30">
        <v>43126.0</v>
      </c>
      <c r="D20" s="2" t="s">
        <v>92</v>
      </c>
      <c r="E20" s="31"/>
      <c r="F20" s="34" t="s">
        <v>93</v>
      </c>
      <c r="G20" s="2" t="s">
        <v>21</v>
      </c>
      <c r="H20" s="2" t="s">
        <v>13</v>
      </c>
      <c r="I20" s="35" t="s">
        <v>94</v>
      </c>
      <c r="J20" s="36"/>
      <c r="K20" s="32">
        <f>$P$6/$Y$5</f>
        <v>0.6109589041</v>
      </c>
      <c r="L20" s="5"/>
      <c r="M20" s="5"/>
      <c r="N20" s="6"/>
      <c r="P20" s="33">
        <f>COUNTIFS($G$2:$G$784,"Estatal", H2:H784,"Tránsito")</f>
        <v>2</v>
      </c>
      <c r="Q20" s="33">
        <f>COUNTIFS($G$2:$G$784,"Estatal", H2:H784,"Policía")</f>
        <v>123</v>
      </c>
      <c r="R20" s="33">
        <f>COUNTIFS($G$2:$G$784,"Estatal", H2:H784,"Penitenciario")</f>
        <v>7</v>
      </c>
      <c r="S20" s="33">
        <f>COUNTIFS($G$2:$G$784,"Estatal", H2:H784,"Ministerial")</f>
        <v>66</v>
      </c>
      <c r="U20" s="20" t="s">
        <v>95</v>
      </c>
      <c r="V20" s="24">
        <f>COUNTIF($B$2:$B$784,"Morelos")</f>
        <v>11</v>
      </c>
      <c r="W20" s="25">
        <f t="shared" si="1"/>
        <v>2.433628319</v>
      </c>
    </row>
    <row r="21" ht="15.75" customHeight="1">
      <c r="A21" s="2">
        <v>20.0</v>
      </c>
      <c r="B21" s="16" t="s">
        <v>79</v>
      </c>
      <c r="C21" s="3">
        <v>43126.0</v>
      </c>
      <c r="D21" s="2" t="s">
        <v>96</v>
      </c>
      <c r="E21" s="2"/>
      <c r="F21" s="2" t="s">
        <v>93</v>
      </c>
      <c r="G21" s="2" t="s">
        <v>21</v>
      </c>
      <c r="H21" s="2" t="s">
        <v>13</v>
      </c>
      <c r="I21" s="35" t="s">
        <v>94</v>
      </c>
      <c r="K21" s="10"/>
      <c r="N21" s="11"/>
      <c r="P21" s="27"/>
      <c r="Q21" s="27"/>
      <c r="R21" s="27"/>
      <c r="S21" s="27"/>
      <c r="U21" s="20" t="s">
        <v>9</v>
      </c>
      <c r="V21" s="24">
        <f>COUNTIF($B$2:$B$784,"Zacatecas")</f>
        <v>9</v>
      </c>
      <c r="W21" s="25">
        <f t="shared" si="1"/>
        <v>1.991150442</v>
      </c>
    </row>
    <row r="22" ht="15.75" customHeight="1">
      <c r="A22" s="2">
        <v>21.0</v>
      </c>
      <c r="B22" s="16" t="s">
        <v>27</v>
      </c>
      <c r="C22" s="3">
        <v>43129.0</v>
      </c>
      <c r="D22" s="2" t="s">
        <v>97</v>
      </c>
      <c r="E22" s="2">
        <v>38.0</v>
      </c>
      <c r="F22" s="16" t="s">
        <v>98</v>
      </c>
      <c r="G22" s="2" t="s">
        <v>21</v>
      </c>
      <c r="H22" s="2" t="s">
        <v>13</v>
      </c>
      <c r="I22" s="22" t="s">
        <v>99</v>
      </c>
      <c r="K22" s="12"/>
      <c r="L22" s="13"/>
      <c r="M22" s="13"/>
      <c r="N22" s="14"/>
      <c r="U22" s="20" t="s">
        <v>100</v>
      </c>
      <c r="V22" s="24">
        <f>COUNTIF($B$2:$B$784,"Sinaloa")</f>
        <v>9</v>
      </c>
      <c r="W22" s="25">
        <f t="shared" si="1"/>
        <v>1.991150442</v>
      </c>
    </row>
    <row r="23" ht="15.75" customHeight="1">
      <c r="A23" s="2">
        <v>22.0</v>
      </c>
      <c r="B23" s="2" t="s">
        <v>72</v>
      </c>
      <c r="C23" s="3">
        <v>43129.0</v>
      </c>
      <c r="D23" s="2" t="s">
        <v>101</v>
      </c>
      <c r="E23" s="2"/>
      <c r="F23" s="2" t="s">
        <v>102</v>
      </c>
      <c r="G23" s="2" t="s">
        <v>12</v>
      </c>
      <c r="H23" s="2" t="s">
        <v>13</v>
      </c>
      <c r="I23" s="2" t="s">
        <v>103</v>
      </c>
      <c r="P23" s="37" t="s">
        <v>104</v>
      </c>
      <c r="Q23" s="38"/>
      <c r="R23" s="38"/>
      <c r="S23" s="38"/>
      <c r="U23" s="20" t="s">
        <v>105</v>
      </c>
      <c r="V23" s="24">
        <f>COUNTIF($B$2:$B$784,"Nuevo León")</f>
        <v>8</v>
      </c>
      <c r="W23" s="25">
        <f t="shared" si="1"/>
        <v>1.769911504</v>
      </c>
    </row>
    <row r="24" ht="15.75" customHeight="1">
      <c r="A24" s="2">
        <v>23.0</v>
      </c>
      <c r="B24" s="39" t="s">
        <v>44</v>
      </c>
      <c r="C24" s="40">
        <v>43138.0</v>
      </c>
      <c r="D24" s="41" t="s">
        <v>106</v>
      </c>
      <c r="E24" s="41">
        <v>45.0</v>
      </c>
      <c r="F24" s="39" t="s">
        <v>107</v>
      </c>
      <c r="G24" s="2" t="s">
        <v>12</v>
      </c>
      <c r="H24" s="2" t="s">
        <v>13</v>
      </c>
      <c r="I24" s="42" t="s">
        <v>108</v>
      </c>
      <c r="K24" s="4" t="s">
        <v>109</v>
      </c>
      <c r="L24" s="5"/>
      <c r="M24" s="5"/>
      <c r="N24" s="6"/>
      <c r="P24" s="10"/>
      <c r="U24" s="20" t="s">
        <v>110</v>
      </c>
      <c r="V24" s="24">
        <f>COUNTIF($B$2:$B$784,"Colima")</f>
        <v>7</v>
      </c>
      <c r="W24" s="25">
        <f t="shared" si="1"/>
        <v>1.548672566</v>
      </c>
    </row>
    <row r="25" ht="15.75" customHeight="1">
      <c r="A25" s="2">
        <v>24.0</v>
      </c>
      <c r="B25" s="16" t="s">
        <v>79</v>
      </c>
      <c r="C25" s="3">
        <v>43139.0</v>
      </c>
      <c r="D25" s="2" t="s">
        <v>111</v>
      </c>
      <c r="E25" s="2"/>
      <c r="F25" s="2" t="s">
        <v>79</v>
      </c>
      <c r="G25" s="2" t="s">
        <v>12</v>
      </c>
      <c r="H25" s="2" t="s">
        <v>30</v>
      </c>
      <c r="I25" s="22" t="s">
        <v>112</v>
      </c>
      <c r="K25" s="10"/>
      <c r="N25" s="11"/>
      <c r="P25" s="10"/>
      <c r="U25" s="20" t="s">
        <v>113</v>
      </c>
      <c r="V25" s="24">
        <f>COUNTIF($B$2:$B$784, "Chiapas")</f>
        <v>5</v>
      </c>
      <c r="W25" s="25">
        <f t="shared" si="1"/>
        <v>1.10619469</v>
      </c>
    </row>
    <row r="26" ht="15.75" customHeight="1">
      <c r="A26" s="2">
        <v>25.0</v>
      </c>
      <c r="B26" s="16" t="s">
        <v>79</v>
      </c>
      <c r="C26" s="3">
        <v>43139.0</v>
      </c>
      <c r="D26" s="2" t="s">
        <v>114</v>
      </c>
      <c r="E26" s="2"/>
      <c r="F26" s="2" t="s">
        <v>79</v>
      </c>
      <c r="G26" s="2" t="s">
        <v>12</v>
      </c>
      <c r="H26" s="2" t="s">
        <v>30</v>
      </c>
      <c r="I26" s="22" t="s">
        <v>112</v>
      </c>
      <c r="K26" s="12"/>
      <c r="L26" s="13"/>
      <c r="M26" s="13"/>
      <c r="N26" s="14"/>
      <c r="P26" s="43" t="s">
        <v>13</v>
      </c>
      <c r="Q26" s="43" t="s">
        <v>65</v>
      </c>
      <c r="R26" s="43" t="s">
        <v>30</v>
      </c>
      <c r="S26" s="43" t="s">
        <v>115</v>
      </c>
      <c r="U26" s="20" t="s">
        <v>116</v>
      </c>
      <c r="V26" s="24">
        <f>COUNTIF($B$2:$B$784,"Coahuila")</f>
        <v>5</v>
      </c>
      <c r="W26" s="25">
        <f t="shared" si="1"/>
        <v>1.10619469</v>
      </c>
    </row>
    <row r="27" ht="15.75" customHeight="1">
      <c r="A27" s="2">
        <v>26.0</v>
      </c>
      <c r="B27" s="16" t="s">
        <v>79</v>
      </c>
      <c r="C27" s="3">
        <v>43139.0</v>
      </c>
      <c r="D27" s="2" t="s">
        <v>117</v>
      </c>
      <c r="E27" s="2"/>
      <c r="F27" s="2" t="s">
        <v>79</v>
      </c>
      <c r="G27" s="2" t="s">
        <v>12</v>
      </c>
      <c r="H27" s="2" t="s">
        <v>30</v>
      </c>
      <c r="I27" s="22" t="s">
        <v>112</v>
      </c>
      <c r="K27" s="32">
        <f>$Q$6/$Y$5</f>
        <v>0.5424657534</v>
      </c>
      <c r="L27" s="5"/>
      <c r="M27" s="5"/>
      <c r="N27" s="6"/>
      <c r="P27" s="44">
        <f>COUNTIFS($G$2:$G$784,"Federal", H2:H784,"Policía")</f>
        <v>26</v>
      </c>
      <c r="Q27" s="44">
        <f>COUNTIFS($G$2:$G$784,"Federal", H2:H784,"Penitenciario")</f>
        <v>0</v>
      </c>
      <c r="R27" s="44">
        <f>COUNTIFS($G$2:$G$784,"Federal", H2:H784,"Ministerial")</f>
        <v>5</v>
      </c>
      <c r="S27" s="44">
        <f>COUNTIFS($G$2:$G$784,"Federal", H2:H784,"Guardia")</f>
        <v>0</v>
      </c>
      <c r="U27" s="20" t="s">
        <v>118</v>
      </c>
      <c r="V27" s="24">
        <f>COUNTIF($B$2:$B$784,"Quintana Roo")</f>
        <v>4</v>
      </c>
      <c r="W27" s="25">
        <f t="shared" si="1"/>
        <v>0.8849557522</v>
      </c>
    </row>
    <row r="28" ht="15.75" customHeight="1">
      <c r="A28" s="2">
        <v>27.0</v>
      </c>
      <c r="B28" s="2" t="s">
        <v>66</v>
      </c>
      <c r="C28" s="3">
        <v>43139.0</v>
      </c>
      <c r="D28" s="2" t="s">
        <v>119</v>
      </c>
      <c r="E28" s="2">
        <v>25.0</v>
      </c>
      <c r="F28" s="2" t="s">
        <v>120</v>
      </c>
      <c r="G28" s="2" t="s">
        <v>21</v>
      </c>
      <c r="H28" s="2" t="s">
        <v>13</v>
      </c>
      <c r="I28" s="2" t="s">
        <v>121</v>
      </c>
      <c r="K28" s="10"/>
      <c r="N28" s="11"/>
      <c r="P28" s="27"/>
      <c r="Q28" s="27"/>
      <c r="R28" s="27"/>
      <c r="S28" s="27"/>
      <c r="U28" s="20" t="s">
        <v>122</v>
      </c>
      <c r="V28" s="24">
        <f>COUNTIF($B$2:$B$784,"Tlaxcala")</f>
        <v>4</v>
      </c>
      <c r="W28" s="25">
        <f t="shared" si="1"/>
        <v>0.8849557522</v>
      </c>
    </row>
    <row r="29" ht="15.75" customHeight="1">
      <c r="A29" s="2">
        <v>28.0</v>
      </c>
      <c r="B29" s="16" t="s">
        <v>44</v>
      </c>
      <c r="C29" s="3">
        <v>43140.0</v>
      </c>
      <c r="D29" s="2" t="s">
        <v>123</v>
      </c>
      <c r="E29" s="2"/>
      <c r="F29" s="16" t="s">
        <v>124</v>
      </c>
      <c r="G29" s="2" t="s">
        <v>12</v>
      </c>
      <c r="H29" s="2" t="s">
        <v>13</v>
      </c>
      <c r="I29" s="22" t="s">
        <v>125</v>
      </c>
      <c r="K29" s="12"/>
      <c r="L29" s="13"/>
      <c r="M29" s="13"/>
      <c r="N29" s="14"/>
      <c r="U29" s="20" t="s">
        <v>126</v>
      </c>
      <c r="V29" s="24">
        <f>COUNTIF($B$2:$B$784,"Durango")</f>
        <v>3</v>
      </c>
      <c r="W29" s="25">
        <f t="shared" si="1"/>
        <v>0.6637168142</v>
      </c>
    </row>
    <row r="30" ht="15.75" customHeight="1">
      <c r="A30" s="2">
        <v>29.0</v>
      </c>
      <c r="B30" s="16" t="s">
        <v>44</v>
      </c>
      <c r="C30" s="3">
        <v>43141.0</v>
      </c>
      <c r="D30" s="2" t="s">
        <v>127</v>
      </c>
      <c r="E30" s="2">
        <v>41.0</v>
      </c>
      <c r="F30" s="16" t="s">
        <v>128</v>
      </c>
      <c r="G30" s="2" t="s">
        <v>12</v>
      </c>
      <c r="H30" s="31" t="s">
        <v>65</v>
      </c>
      <c r="I30" s="45" t="s">
        <v>129</v>
      </c>
      <c r="U30" s="20" t="s">
        <v>130</v>
      </c>
      <c r="V30" s="24">
        <f>COUNTIF($B$2:$B$784,"Tabasco")</f>
        <v>3</v>
      </c>
      <c r="W30" s="25">
        <f t="shared" si="1"/>
        <v>0.6637168142</v>
      </c>
    </row>
    <row r="31" ht="15.75" customHeight="1">
      <c r="A31" s="2">
        <v>30.0</v>
      </c>
      <c r="B31" s="2" t="s">
        <v>95</v>
      </c>
      <c r="C31" s="3">
        <v>43141.0</v>
      </c>
      <c r="D31" s="2" t="s">
        <v>131</v>
      </c>
      <c r="E31" s="2"/>
      <c r="F31" s="2" t="s">
        <v>132</v>
      </c>
      <c r="G31" s="2" t="s">
        <v>12</v>
      </c>
      <c r="H31" s="2" t="s">
        <v>30</v>
      </c>
      <c r="I31" s="46" t="s">
        <v>133</v>
      </c>
      <c r="K31" s="4" t="s">
        <v>134</v>
      </c>
      <c r="L31" s="5"/>
      <c r="M31" s="5"/>
      <c r="N31" s="6"/>
      <c r="U31" s="20" t="s">
        <v>135</v>
      </c>
      <c r="V31" s="24">
        <f>COUNTIF($B$2:$B$784,"Querétaro")</f>
        <v>3</v>
      </c>
      <c r="W31" s="25">
        <f t="shared" si="1"/>
        <v>0.6637168142</v>
      </c>
    </row>
    <row r="32" ht="15.75" customHeight="1">
      <c r="A32" s="2">
        <v>31.0</v>
      </c>
      <c r="B32" s="2" t="s">
        <v>126</v>
      </c>
      <c r="C32" s="3">
        <v>43141.0</v>
      </c>
      <c r="D32" s="2" t="s">
        <v>136</v>
      </c>
      <c r="E32" s="2"/>
      <c r="F32" s="2" t="s">
        <v>137</v>
      </c>
      <c r="G32" s="2" t="s">
        <v>21</v>
      </c>
      <c r="H32" s="2" t="s">
        <v>13</v>
      </c>
      <c r="I32" s="9" t="s">
        <v>138</v>
      </c>
      <c r="K32" s="10"/>
      <c r="N32" s="11"/>
      <c r="U32" s="20" t="s">
        <v>139</v>
      </c>
      <c r="V32" s="24">
        <f>COUNTIF($B$2:$B$784,"Hidalgo")</f>
        <v>2</v>
      </c>
      <c r="W32" s="25">
        <f t="shared" si="1"/>
        <v>0.4424778761</v>
      </c>
    </row>
    <row r="33" ht="15.75" customHeight="1">
      <c r="A33" s="2">
        <v>32.0</v>
      </c>
      <c r="B33" s="2" t="s">
        <v>118</v>
      </c>
      <c r="C33" s="3">
        <v>43142.0</v>
      </c>
      <c r="D33" s="2" t="s">
        <v>140</v>
      </c>
      <c r="E33" s="2">
        <v>27.0</v>
      </c>
      <c r="F33" s="2" t="s">
        <v>141</v>
      </c>
      <c r="G33" s="2" t="s">
        <v>47</v>
      </c>
      <c r="H33" s="2" t="s">
        <v>13</v>
      </c>
      <c r="I33" s="2" t="s">
        <v>142</v>
      </c>
      <c r="K33" s="12"/>
      <c r="L33" s="13"/>
      <c r="M33" s="13"/>
      <c r="N33" s="14"/>
      <c r="U33" s="20" t="s">
        <v>143</v>
      </c>
      <c r="V33" s="24">
        <f>COUNTIF($B$2:$B$784,"Nayarit")</f>
        <v>2</v>
      </c>
      <c r="W33" s="25">
        <f t="shared" si="1"/>
        <v>0.4424778761</v>
      </c>
    </row>
    <row r="34" ht="15.75" customHeight="1">
      <c r="A34" s="2">
        <v>33.0</v>
      </c>
      <c r="B34" s="2" t="s">
        <v>18</v>
      </c>
      <c r="C34" s="3">
        <v>43144.0</v>
      </c>
      <c r="D34" s="2" t="s">
        <v>144</v>
      </c>
      <c r="E34" s="2"/>
      <c r="F34" s="2" t="s">
        <v>145</v>
      </c>
      <c r="G34" s="2" t="s">
        <v>21</v>
      </c>
      <c r="H34" s="2" t="s">
        <v>13</v>
      </c>
      <c r="I34" s="9" t="s">
        <v>146</v>
      </c>
      <c r="K34" s="32">
        <f>$R$6/$Y$5</f>
        <v>0.08493150685</v>
      </c>
      <c r="L34" s="5"/>
      <c r="M34" s="5"/>
      <c r="N34" s="6"/>
      <c r="U34" s="20" t="s">
        <v>147</v>
      </c>
      <c r="V34" s="24">
        <f>COUNTIF($B$2:$B$784, "Aguascalientes")</f>
        <v>1</v>
      </c>
      <c r="W34" s="25">
        <f t="shared" si="1"/>
        <v>0.2212389381</v>
      </c>
    </row>
    <row r="35" ht="15.75" customHeight="1">
      <c r="A35" s="2">
        <v>34.0</v>
      </c>
      <c r="B35" s="16" t="s">
        <v>27</v>
      </c>
      <c r="C35" s="3">
        <v>43145.0</v>
      </c>
      <c r="D35" s="2" t="s">
        <v>148</v>
      </c>
      <c r="E35" s="2"/>
      <c r="F35" s="16" t="s">
        <v>86</v>
      </c>
      <c r="G35" s="2" t="s">
        <v>21</v>
      </c>
      <c r="H35" s="2" t="s">
        <v>13</v>
      </c>
      <c r="I35" s="45" t="s">
        <v>149</v>
      </c>
      <c r="K35" s="10"/>
      <c r="N35" s="11"/>
      <c r="U35" s="20" t="s">
        <v>150</v>
      </c>
      <c r="V35" s="24">
        <f>COUNTIF($B$2:$B$784, "Baja California Sur")</f>
        <v>1</v>
      </c>
      <c r="W35" s="25">
        <f t="shared" si="1"/>
        <v>0.2212389381</v>
      </c>
    </row>
    <row r="36" ht="15.75" customHeight="1">
      <c r="A36" s="2">
        <v>35.0</v>
      </c>
      <c r="B36" s="16" t="s">
        <v>27</v>
      </c>
      <c r="C36" s="3">
        <v>43148.0</v>
      </c>
      <c r="D36" s="2" t="s">
        <v>151</v>
      </c>
      <c r="E36" s="2">
        <v>50.0</v>
      </c>
      <c r="F36" s="16" t="s">
        <v>152</v>
      </c>
      <c r="G36" s="2" t="s">
        <v>21</v>
      </c>
      <c r="H36" s="2" t="s">
        <v>13</v>
      </c>
      <c r="I36" s="22" t="s">
        <v>99</v>
      </c>
      <c r="K36" s="12"/>
      <c r="L36" s="13"/>
      <c r="M36" s="13"/>
      <c r="N36" s="14"/>
      <c r="U36" s="20" t="s">
        <v>153</v>
      </c>
      <c r="V36" s="24">
        <f>COUNTIF($B$2:$B$784,"Yucatán")</f>
        <v>1</v>
      </c>
      <c r="W36" s="25">
        <f t="shared" si="1"/>
        <v>0.2212389381</v>
      </c>
    </row>
    <row r="37" ht="15.75" customHeight="1">
      <c r="A37" s="2">
        <v>36.0</v>
      </c>
      <c r="B37" s="2" t="s">
        <v>113</v>
      </c>
      <c r="C37" s="3">
        <v>43148.0</v>
      </c>
      <c r="D37" s="2" t="s">
        <v>154</v>
      </c>
      <c r="E37" s="2"/>
      <c r="F37" s="2" t="s">
        <v>155</v>
      </c>
      <c r="G37" s="2" t="s">
        <v>12</v>
      </c>
      <c r="H37" s="2" t="s">
        <v>13</v>
      </c>
      <c r="I37" s="2" t="s">
        <v>156</v>
      </c>
      <c r="U37" s="47" t="s">
        <v>157</v>
      </c>
      <c r="V37" s="48">
        <f>SUM(V6:V36)</f>
        <v>452</v>
      </c>
      <c r="W37" s="49">
        <f>SUM($W$6:$W$36)</f>
        <v>100</v>
      </c>
    </row>
    <row r="38" ht="15.75" customHeight="1">
      <c r="A38" s="2">
        <v>37.0</v>
      </c>
      <c r="B38" s="2" t="s">
        <v>95</v>
      </c>
      <c r="C38" s="3">
        <v>43148.0</v>
      </c>
      <c r="D38" s="2" t="s">
        <v>158</v>
      </c>
      <c r="E38" s="2"/>
      <c r="F38" s="2" t="s">
        <v>159</v>
      </c>
      <c r="G38" s="2" t="s">
        <v>12</v>
      </c>
      <c r="H38" s="2" t="s">
        <v>30</v>
      </c>
      <c r="I38" s="46" t="s">
        <v>160</v>
      </c>
      <c r="U38" s="50"/>
      <c r="V38" s="51"/>
      <c r="W38" s="52"/>
    </row>
    <row r="39" ht="15.75" customHeight="1">
      <c r="A39" s="2">
        <v>38.0</v>
      </c>
      <c r="B39" s="2" t="s">
        <v>116</v>
      </c>
      <c r="C39" s="3">
        <v>43149.0</v>
      </c>
      <c r="D39" s="2" t="s">
        <v>161</v>
      </c>
      <c r="E39" s="2"/>
      <c r="F39" s="2" t="s">
        <v>162</v>
      </c>
      <c r="G39" s="2" t="s">
        <v>21</v>
      </c>
      <c r="H39" s="2" t="s">
        <v>13</v>
      </c>
      <c r="I39" s="2" t="s">
        <v>163</v>
      </c>
      <c r="U39" s="21"/>
      <c r="V39" s="21"/>
      <c r="W39" s="21"/>
      <c r="X39" s="21"/>
    </row>
    <row r="40" ht="15.75" customHeight="1">
      <c r="A40" s="2">
        <v>39.0</v>
      </c>
      <c r="B40" s="16" t="s">
        <v>79</v>
      </c>
      <c r="C40" s="3">
        <v>43150.0</v>
      </c>
      <c r="D40" s="2" t="s">
        <v>164</v>
      </c>
      <c r="E40" s="2">
        <v>41.0</v>
      </c>
      <c r="F40" s="2" t="s">
        <v>81</v>
      </c>
      <c r="G40" s="2" t="s">
        <v>21</v>
      </c>
      <c r="H40" s="2" t="s">
        <v>13</v>
      </c>
      <c r="I40" s="22" t="s">
        <v>165</v>
      </c>
      <c r="U40" s="21"/>
      <c r="V40" s="21"/>
      <c r="W40" s="21"/>
      <c r="X40" s="21"/>
    </row>
    <row r="41" ht="15.75" customHeight="1">
      <c r="A41" s="2">
        <v>40.0</v>
      </c>
      <c r="B41" s="2" t="s">
        <v>36</v>
      </c>
      <c r="C41" s="3">
        <v>43150.0</v>
      </c>
      <c r="D41" s="2" t="s">
        <v>166</v>
      </c>
      <c r="E41" s="2">
        <v>37.0</v>
      </c>
      <c r="F41" s="2" t="s">
        <v>167</v>
      </c>
      <c r="G41" s="2" t="s">
        <v>12</v>
      </c>
      <c r="H41" s="2" t="s">
        <v>13</v>
      </c>
      <c r="I41" s="53" t="s">
        <v>168</v>
      </c>
    </row>
    <row r="42" ht="15.75" customHeight="1">
      <c r="A42" s="2">
        <v>41.0</v>
      </c>
      <c r="B42" s="2" t="s">
        <v>36</v>
      </c>
      <c r="C42" s="3">
        <v>43151.0</v>
      </c>
      <c r="D42" s="2" t="s">
        <v>169</v>
      </c>
      <c r="E42" s="2"/>
      <c r="F42" s="2" t="s">
        <v>170</v>
      </c>
      <c r="G42" s="2" t="s">
        <v>21</v>
      </c>
      <c r="H42" s="2" t="s">
        <v>13</v>
      </c>
      <c r="I42" s="9" t="s">
        <v>171</v>
      </c>
    </row>
    <row r="43" ht="15.75" customHeight="1">
      <c r="A43" s="2">
        <v>42.0</v>
      </c>
      <c r="B43" s="16" t="s">
        <v>27</v>
      </c>
      <c r="C43" s="3">
        <v>43153.0</v>
      </c>
      <c r="D43" s="2" t="s">
        <v>172</v>
      </c>
      <c r="E43" s="2">
        <v>54.0</v>
      </c>
      <c r="F43" s="16" t="s">
        <v>98</v>
      </c>
      <c r="G43" s="2" t="s">
        <v>21</v>
      </c>
      <c r="H43" s="2" t="s">
        <v>13</v>
      </c>
      <c r="I43" s="22" t="s">
        <v>173</v>
      </c>
      <c r="K43" s="54" t="s">
        <v>174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6"/>
    </row>
    <row r="44" ht="15.75" customHeight="1">
      <c r="A44" s="2">
        <v>43.0</v>
      </c>
      <c r="B44" s="16" t="s">
        <v>27</v>
      </c>
      <c r="C44" s="3">
        <v>43154.0</v>
      </c>
      <c r="D44" s="2" t="s">
        <v>175</v>
      </c>
      <c r="E44" s="2">
        <v>42.0</v>
      </c>
      <c r="F44" s="16" t="s">
        <v>176</v>
      </c>
      <c r="G44" s="2" t="s">
        <v>21</v>
      </c>
      <c r="H44" s="2" t="s">
        <v>13</v>
      </c>
      <c r="I44" s="22" t="s">
        <v>177</v>
      </c>
      <c r="K44" s="12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4"/>
    </row>
    <row r="45" ht="15.75" customHeight="1">
      <c r="A45" s="2">
        <v>44.0</v>
      </c>
      <c r="B45" s="2" t="s">
        <v>23</v>
      </c>
      <c r="C45" s="3">
        <v>43155.0</v>
      </c>
      <c r="D45" s="2" t="s">
        <v>178</v>
      </c>
      <c r="E45" s="2"/>
      <c r="F45" s="2" t="s">
        <v>179</v>
      </c>
      <c r="G45" s="2" t="s">
        <v>21</v>
      </c>
      <c r="H45" s="2" t="s">
        <v>13</v>
      </c>
      <c r="I45" s="2" t="s">
        <v>180</v>
      </c>
      <c r="K45" s="55"/>
      <c r="L45" s="56" t="s">
        <v>181</v>
      </c>
      <c r="M45" s="56" t="s">
        <v>182</v>
      </c>
      <c r="N45" s="56" t="s">
        <v>183</v>
      </c>
      <c r="O45" s="56" t="s">
        <v>184</v>
      </c>
      <c r="P45" s="56" t="s">
        <v>185</v>
      </c>
      <c r="Q45" s="56" t="s">
        <v>186</v>
      </c>
      <c r="R45" s="56" t="s">
        <v>187</v>
      </c>
      <c r="S45" s="56" t="s">
        <v>188</v>
      </c>
      <c r="T45" s="56" t="s">
        <v>189</v>
      </c>
      <c r="U45" s="56" t="s">
        <v>190</v>
      </c>
      <c r="V45" s="56" t="s">
        <v>191</v>
      </c>
      <c r="W45" s="56" t="s">
        <v>192</v>
      </c>
      <c r="X45" s="57" t="s">
        <v>157</v>
      </c>
    </row>
    <row r="46" ht="15.75" customHeight="1">
      <c r="A46" s="2">
        <v>45.0</v>
      </c>
      <c r="B46" s="2" t="s">
        <v>100</v>
      </c>
      <c r="C46" s="3">
        <v>43155.0</v>
      </c>
      <c r="D46" s="2" t="s">
        <v>193</v>
      </c>
      <c r="E46" s="2"/>
      <c r="F46" s="2" t="s">
        <v>194</v>
      </c>
      <c r="G46" s="2" t="s">
        <v>21</v>
      </c>
      <c r="H46" s="2" t="s">
        <v>13</v>
      </c>
      <c r="I46" s="9" t="s">
        <v>195</v>
      </c>
      <c r="K46" s="55" t="s">
        <v>0</v>
      </c>
      <c r="L46" s="58">
        <f>COUNTIFS($C$2:$C$784,"&gt;=01/01/2018",$C$2:$C$784,"&lt;=31/01/2018")</f>
        <v>28</v>
      </c>
      <c r="M46" s="58">
        <f>COUNTIFS($C$2:$C$784,"&gt;=01/02/2018",$C$2:$C$784,"&lt;=28/02/2018")</f>
        <v>26</v>
      </c>
      <c r="N46" s="58">
        <f>COUNTIFS($C$2:$C$784,"&gt;=01/03/2018",$C$2:$C$784,"&lt;=31/03/2018")</f>
        <v>21</v>
      </c>
      <c r="O46" s="58">
        <f>COUNTIFS($C$2:$C$784,"&gt;=01/04/2018",$C$2:$C$784,"&lt;=30/04/2018")</f>
        <v>46</v>
      </c>
      <c r="P46" s="58">
        <f>COUNTIFS($C$2:$C$784,"&gt;=01/05/2018",$C$2:$C$784,"&lt;=31/05/2018")</f>
        <v>44</v>
      </c>
      <c r="Q46" s="58">
        <f>COUNTIFS($C$2:$C$784,"&gt;=01/06/2018",$C$2:$C$784,"&lt;=30/06/2018")</f>
        <v>37</v>
      </c>
      <c r="R46" s="58">
        <f>COUNTIFS($C$2:$C$784,"&gt;=01/07/2018",$C$2:$C$784,"&lt;=31/07/2018")</f>
        <v>54</v>
      </c>
      <c r="S46" s="58">
        <f>COUNTIFS($C$2:$C$784,"&gt;=01/08/2018",$C$2:$C$784,"&lt;=31/08/2018")</f>
        <v>31</v>
      </c>
      <c r="T46" s="58">
        <f>COUNTIFS($C$2:$C$784,"&gt;=01/09/2018",$C$2:$C$784,"&lt;=30/09/2018")</f>
        <v>43</v>
      </c>
      <c r="U46" s="58">
        <f>COUNTIFS($C$2:$C$784,"&gt;=01/10/2018",$C$2:$C$784,"&lt;=31/10/2018")</f>
        <v>41</v>
      </c>
      <c r="V46" s="58">
        <f>COUNTIFS($C$2:$C$784,"&gt;=01/11/2018",$C$2:$C$784,"&lt;=30/11/2018")</f>
        <v>37</v>
      </c>
      <c r="W46" s="58">
        <f>COUNTIFS($C$2:$C$784,"&gt;=01/12/2018",$C$2:$C$784,"&lt;=31/12/2018")</f>
        <v>44</v>
      </c>
      <c r="X46" s="59">
        <f>SUM($L$46:$W$46)</f>
        <v>452</v>
      </c>
    </row>
    <row r="47" ht="15.75" customHeight="1">
      <c r="A47" s="2">
        <v>46.0</v>
      </c>
      <c r="B47" s="2" t="s">
        <v>72</v>
      </c>
      <c r="C47" s="3">
        <v>43158.0</v>
      </c>
      <c r="D47" s="2" t="s">
        <v>196</v>
      </c>
      <c r="E47" s="2"/>
      <c r="F47" s="2" t="s">
        <v>197</v>
      </c>
      <c r="G47" s="2" t="s">
        <v>12</v>
      </c>
      <c r="H47" s="2" t="s">
        <v>13</v>
      </c>
      <c r="I47" s="2" t="s">
        <v>198</v>
      </c>
      <c r="K47" s="55" t="s">
        <v>35</v>
      </c>
      <c r="L47" s="60">
        <f t="shared" ref="L47:W47" si="2">(L46*100)/$X$46</f>
        <v>6.194690265</v>
      </c>
      <c r="M47" s="60">
        <f t="shared" si="2"/>
        <v>5.752212389</v>
      </c>
      <c r="N47" s="60">
        <f t="shared" si="2"/>
        <v>4.646017699</v>
      </c>
      <c r="O47" s="60">
        <f t="shared" si="2"/>
        <v>10.17699115</v>
      </c>
      <c r="P47" s="60">
        <f t="shared" si="2"/>
        <v>9.734513274</v>
      </c>
      <c r="Q47" s="60">
        <f t="shared" si="2"/>
        <v>8.185840708</v>
      </c>
      <c r="R47" s="60">
        <f t="shared" si="2"/>
        <v>11.94690265</v>
      </c>
      <c r="S47" s="60">
        <f t="shared" si="2"/>
        <v>6.85840708</v>
      </c>
      <c r="T47" s="60">
        <f t="shared" si="2"/>
        <v>9.513274336</v>
      </c>
      <c r="U47" s="60">
        <f t="shared" si="2"/>
        <v>9.07079646</v>
      </c>
      <c r="V47" s="60">
        <f t="shared" si="2"/>
        <v>8.185840708</v>
      </c>
      <c r="W47" s="60">
        <f t="shared" si="2"/>
        <v>9.734513274</v>
      </c>
    </row>
    <row r="48" ht="15.75" customHeight="1">
      <c r="A48" s="2">
        <v>47.0</v>
      </c>
      <c r="B48" s="16" t="s">
        <v>44</v>
      </c>
      <c r="C48" s="3">
        <v>43159.0</v>
      </c>
      <c r="D48" s="61" t="s">
        <v>199</v>
      </c>
      <c r="E48" s="2">
        <v>30.0</v>
      </c>
      <c r="F48" s="16" t="s">
        <v>200</v>
      </c>
      <c r="G48" s="2" t="s">
        <v>12</v>
      </c>
      <c r="H48" s="2" t="s">
        <v>13</v>
      </c>
      <c r="I48" s="22" t="s">
        <v>201</v>
      </c>
    </row>
    <row r="49" ht="15.75" customHeight="1">
      <c r="A49" s="2">
        <v>48.0</v>
      </c>
      <c r="B49" s="16" t="s">
        <v>27</v>
      </c>
      <c r="C49" s="3">
        <v>43161.0</v>
      </c>
      <c r="D49" s="2" t="s">
        <v>202</v>
      </c>
      <c r="E49" s="2"/>
      <c r="F49" s="16" t="s">
        <v>74</v>
      </c>
      <c r="G49" s="2" t="s">
        <v>21</v>
      </c>
      <c r="H49" s="2" t="s">
        <v>64</v>
      </c>
      <c r="I49" s="22" t="s">
        <v>203</v>
      </c>
      <c r="J49" s="21"/>
      <c r="K49" s="21"/>
    </row>
    <row r="50" ht="15.75" customHeight="1">
      <c r="A50" s="2">
        <v>49.0</v>
      </c>
      <c r="B50" s="2" t="s">
        <v>36</v>
      </c>
      <c r="C50" s="3">
        <v>43162.0</v>
      </c>
      <c r="D50" s="2" t="s">
        <v>204</v>
      </c>
      <c r="E50" s="2">
        <v>37.0</v>
      </c>
      <c r="F50" s="2" t="s">
        <v>205</v>
      </c>
      <c r="G50" s="2" t="s">
        <v>12</v>
      </c>
      <c r="H50" s="2" t="s">
        <v>30</v>
      </c>
      <c r="I50" s="2" t="s">
        <v>206</v>
      </c>
      <c r="J50" s="21"/>
      <c r="K50" s="21"/>
    </row>
    <row r="51" ht="15.75" customHeight="1">
      <c r="A51" s="2">
        <v>50.0</v>
      </c>
      <c r="B51" s="2" t="s">
        <v>23</v>
      </c>
      <c r="C51" s="3">
        <v>43162.0</v>
      </c>
      <c r="D51" s="2" t="s">
        <v>207</v>
      </c>
      <c r="E51" s="2">
        <v>60.0</v>
      </c>
      <c r="F51" s="2" t="s">
        <v>179</v>
      </c>
      <c r="G51" s="2" t="s">
        <v>12</v>
      </c>
      <c r="H51" s="2" t="s">
        <v>30</v>
      </c>
      <c r="I51" s="2" t="s">
        <v>208</v>
      </c>
      <c r="J51" s="21"/>
      <c r="K51" s="21"/>
    </row>
    <row r="52" ht="15.75" customHeight="1">
      <c r="A52" s="2">
        <v>51.0</v>
      </c>
      <c r="B52" s="2" t="s">
        <v>88</v>
      </c>
      <c r="C52" s="3">
        <v>43162.0</v>
      </c>
      <c r="D52" s="2" t="s">
        <v>209</v>
      </c>
      <c r="E52" s="2"/>
      <c r="F52" s="2" t="s">
        <v>210</v>
      </c>
      <c r="G52" s="2" t="s">
        <v>21</v>
      </c>
      <c r="H52" s="2" t="s">
        <v>13</v>
      </c>
      <c r="I52" s="9" t="s">
        <v>211</v>
      </c>
      <c r="J52" s="21"/>
      <c r="K52" s="21"/>
    </row>
    <row r="53" ht="15.75" customHeight="1">
      <c r="A53" s="2">
        <v>52.0</v>
      </c>
      <c r="B53" s="2" t="s">
        <v>23</v>
      </c>
      <c r="C53" s="3">
        <v>43163.0</v>
      </c>
      <c r="D53" s="2" t="s">
        <v>212</v>
      </c>
      <c r="E53" s="2">
        <v>53.0</v>
      </c>
      <c r="F53" s="2" t="s">
        <v>179</v>
      </c>
      <c r="G53" s="2" t="s">
        <v>12</v>
      </c>
      <c r="H53" s="2" t="s">
        <v>13</v>
      </c>
      <c r="I53" s="46" t="s">
        <v>213</v>
      </c>
      <c r="J53" s="21"/>
      <c r="K53" s="21"/>
    </row>
    <row r="54" ht="15.75" customHeight="1">
      <c r="A54" s="2">
        <v>53.0</v>
      </c>
      <c r="B54" s="2" t="s">
        <v>84</v>
      </c>
      <c r="C54" s="3">
        <v>43164.0</v>
      </c>
      <c r="D54" s="2" t="s">
        <v>214</v>
      </c>
      <c r="E54" s="2">
        <v>37.0</v>
      </c>
      <c r="F54" s="2" t="s">
        <v>215</v>
      </c>
      <c r="G54" s="2" t="s">
        <v>21</v>
      </c>
      <c r="H54" s="2" t="s">
        <v>13</v>
      </c>
      <c r="I54" s="62" t="s">
        <v>216</v>
      </c>
      <c r="J54" s="21"/>
      <c r="K54" s="21"/>
    </row>
    <row r="55" ht="15.75" customHeight="1">
      <c r="A55" s="2">
        <v>54.0</v>
      </c>
      <c r="B55" s="2" t="s">
        <v>57</v>
      </c>
      <c r="C55" s="3">
        <v>43167.0</v>
      </c>
      <c r="D55" s="2" t="s">
        <v>217</v>
      </c>
      <c r="E55" s="2">
        <v>62.0</v>
      </c>
      <c r="F55" s="2" t="s">
        <v>218</v>
      </c>
      <c r="G55" s="2" t="s">
        <v>12</v>
      </c>
      <c r="H55" s="2" t="s">
        <v>30</v>
      </c>
      <c r="I55" s="2" t="s">
        <v>219</v>
      </c>
      <c r="J55" s="21"/>
      <c r="K55" s="21"/>
    </row>
    <row r="56" ht="15.75" customHeight="1">
      <c r="A56" s="2">
        <v>55.0</v>
      </c>
      <c r="B56" s="2" t="s">
        <v>84</v>
      </c>
      <c r="C56" s="3">
        <v>43171.0</v>
      </c>
      <c r="D56" s="2" t="s">
        <v>220</v>
      </c>
      <c r="E56" s="2"/>
      <c r="F56" s="2" t="s">
        <v>221</v>
      </c>
      <c r="G56" s="2" t="s">
        <v>21</v>
      </c>
      <c r="H56" s="2" t="s">
        <v>13</v>
      </c>
      <c r="I56" s="22" t="s">
        <v>222</v>
      </c>
      <c r="J56" s="21"/>
      <c r="K56" s="21"/>
    </row>
    <row r="57" ht="15.75" customHeight="1">
      <c r="A57" s="2">
        <v>56.0</v>
      </c>
      <c r="B57" s="16" t="s">
        <v>79</v>
      </c>
      <c r="C57" s="3">
        <v>43175.0</v>
      </c>
      <c r="D57" s="2" t="s">
        <v>223</v>
      </c>
      <c r="E57" s="2"/>
      <c r="F57" s="2" t="s">
        <v>79</v>
      </c>
      <c r="G57" s="2" t="s">
        <v>12</v>
      </c>
      <c r="H57" s="2" t="s">
        <v>13</v>
      </c>
      <c r="I57" s="22" t="s">
        <v>224</v>
      </c>
      <c r="J57" s="21"/>
      <c r="K57" s="21"/>
    </row>
    <row r="58" ht="15.75" customHeight="1">
      <c r="A58" s="2">
        <v>57.0</v>
      </c>
      <c r="B58" s="2" t="s">
        <v>78</v>
      </c>
      <c r="C58" s="3">
        <v>43175.0</v>
      </c>
      <c r="D58" s="2" t="s">
        <v>225</v>
      </c>
      <c r="E58" s="2"/>
      <c r="F58" s="2" t="s">
        <v>226</v>
      </c>
      <c r="G58" s="2" t="s">
        <v>12</v>
      </c>
      <c r="H58" s="2" t="s">
        <v>13</v>
      </c>
      <c r="I58" s="9" t="s">
        <v>227</v>
      </c>
      <c r="J58" s="21"/>
      <c r="K58" s="21"/>
    </row>
    <row r="59" ht="15.75" customHeight="1">
      <c r="A59" s="2">
        <v>58.0</v>
      </c>
      <c r="B59" s="2" t="s">
        <v>78</v>
      </c>
      <c r="C59" s="3">
        <v>43175.0</v>
      </c>
      <c r="D59" s="2" t="s">
        <v>228</v>
      </c>
      <c r="E59" s="2"/>
      <c r="F59" s="2" t="s">
        <v>229</v>
      </c>
      <c r="G59" s="2" t="s">
        <v>12</v>
      </c>
      <c r="H59" s="2" t="s">
        <v>30</v>
      </c>
      <c r="I59" s="9" t="s">
        <v>230</v>
      </c>
      <c r="J59" s="21"/>
      <c r="K59" s="21"/>
    </row>
    <row r="60" ht="15.75" customHeight="1">
      <c r="A60" s="2">
        <v>59.0</v>
      </c>
      <c r="B60" s="2" t="s">
        <v>113</v>
      </c>
      <c r="C60" s="3">
        <v>43180.0</v>
      </c>
      <c r="D60" s="2" t="s">
        <v>231</v>
      </c>
      <c r="E60" s="2"/>
      <c r="F60" s="2" t="s">
        <v>232</v>
      </c>
      <c r="G60" s="2" t="s">
        <v>21</v>
      </c>
      <c r="H60" s="2" t="s">
        <v>13</v>
      </c>
      <c r="I60" s="2" t="s">
        <v>233</v>
      </c>
      <c r="J60" s="21"/>
      <c r="K60" s="21"/>
    </row>
    <row r="61" ht="15.75" customHeight="1">
      <c r="A61" s="2">
        <v>60.0</v>
      </c>
      <c r="B61" s="2" t="s">
        <v>113</v>
      </c>
      <c r="C61" s="3">
        <v>43180.0</v>
      </c>
      <c r="D61" s="2" t="s">
        <v>234</v>
      </c>
      <c r="E61" s="2"/>
      <c r="F61" s="2" t="s">
        <v>232</v>
      </c>
      <c r="G61" s="2" t="s">
        <v>12</v>
      </c>
      <c r="H61" s="2" t="s">
        <v>13</v>
      </c>
      <c r="I61" s="2" t="s">
        <v>235</v>
      </c>
      <c r="J61" s="21"/>
      <c r="K61" s="21"/>
    </row>
    <row r="62" ht="15.75" customHeight="1">
      <c r="A62" s="2">
        <v>61.0</v>
      </c>
      <c r="B62" s="16" t="s">
        <v>44</v>
      </c>
      <c r="C62" s="3">
        <v>43186.0</v>
      </c>
      <c r="D62" s="2" t="s">
        <v>236</v>
      </c>
      <c r="E62" s="2">
        <v>33.0</v>
      </c>
      <c r="F62" s="16" t="s">
        <v>237</v>
      </c>
      <c r="G62" s="2" t="s">
        <v>12</v>
      </c>
      <c r="H62" s="2" t="s">
        <v>13</v>
      </c>
      <c r="I62" s="22" t="s">
        <v>238</v>
      </c>
      <c r="J62" s="21"/>
      <c r="K62" s="21"/>
    </row>
    <row r="63" ht="15.75" customHeight="1">
      <c r="A63" s="2">
        <v>62.0</v>
      </c>
      <c r="B63" s="16" t="s">
        <v>27</v>
      </c>
      <c r="C63" s="3">
        <v>43190.0</v>
      </c>
      <c r="D63" s="2" t="s">
        <v>239</v>
      </c>
      <c r="E63" s="2">
        <v>29.0</v>
      </c>
      <c r="F63" s="16" t="s">
        <v>240</v>
      </c>
      <c r="G63" s="2" t="s">
        <v>12</v>
      </c>
      <c r="H63" s="2" t="s">
        <v>13</v>
      </c>
      <c r="I63" s="22" t="s">
        <v>241</v>
      </c>
      <c r="J63" s="21"/>
      <c r="K63" s="21"/>
    </row>
    <row r="64" ht="15.75" customHeight="1">
      <c r="A64" s="2">
        <v>63.0</v>
      </c>
      <c r="B64" s="2" t="s">
        <v>53</v>
      </c>
      <c r="C64" s="3">
        <v>43190.0</v>
      </c>
      <c r="D64" s="2" t="s">
        <v>242</v>
      </c>
      <c r="E64" s="2">
        <v>41.0</v>
      </c>
      <c r="F64" s="2" t="s">
        <v>243</v>
      </c>
      <c r="G64" s="2" t="s">
        <v>21</v>
      </c>
      <c r="H64" s="2" t="s">
        <v>13</v>
      </c>
      <c r="I64" s="2" t="s">
        <v>244</v>
      </c>
      <c r="J64" s="21"/>
      <c r="K64" s="21"/>
    </row>
    <row r="65" ht="15.75" customHeight="1">
      <c r="A65" s="2">
        <v>64.0</v>
      </c>
      <c r="B65" s="2" t="s">
        <v>53</v>
      </c>
      <c r="C65" s="3">
        <v>43190.0</v>
      </c>
      <c r="D65" s="2" t="s">
        <v>245</v>
      </c>
      <c r="E65" s="2">
        <v>34.0</v>
      </c>
      <c r="F65" s="2" t="s">
        <v>243</v>
      </c>
      <c r="G65" s="2" t="s">
        <v>21</v>
      </c>
      <c r="H65" s="2" t="s">
        <v>13</v>
      </c>
      <c r="I65" s="22" t="s">
        <v>244</v>
      </c>
    </row>
    <row r="66" ht="15.75" customHeight="1">
      <c r="A66" s="2">
        <v>65.0</v>
      </c>
      <c r="B66" s="16" t="s">
        <v>27</v>
      </c>
      <c r="C66" s="3">
        <v>43191.0</v>
      </c>
      <c r="D66" s="2" t="s">
        <v>246</v>
      </c>
      <c r="E66" s="2">
        <v>38.0</v>
      </c>
      <c r="F66" s="16" t="s">
        <v>240</v>
      </c>
      <c r="G66" s="2" t="s">
        <v>12</v>
      </c>
      <c r="H66" s="2" t="s">
        <v>13</v>
      </c>
      <c r="I66" s="22" t="s">
        <v>247</v>
      </c>
    </row>
    <row r="67" ht="15.75" customHeight="1">
      <c r="A67" s="2">
        <v>66.0</v>
      </c>
      <c r="B67" s="2" t="s">
        <v>53</v>
      </c>
      <c r="C67" s="3">
        <v>43191.0</v>
      </c>
      <c r="D67" s="2" t="s">
        <v>196</v>
      </c>
      <c r="E67" s="2"/>
      <c r="F67" s="2" t="s">
        <v>243</v>
      </c>
      <c r="G67" s="2" t="s">
        <v>12</v>
      </c>
      <c r="H67" s="2" t="s">
        <v>13</v>
      </c>
      <c r="I67" s="63" t="s">
        <v>248</v>
      </c>
    </row>
    <row r="68" ht="15.75" customHeight="1">
      <c r="A68" s="2">
        <v>67.0</v>
      </c>
      <c r="B68" s="2" t="s">
        <v>53</v>
      </c>
      <c r="C68" s="3">
        <v>43191.0</v>
      </c>
      <c r="D68" s="2" t="s">
        <v>196</v>
      </c>
      <c r="E68" s="2"/>
      <c r="F68" s="2" t="s">
        <v>243</v>
      </c>
      <c r="G68" s="2" t="s">
        <v>12</v>
      </c>
      <c r="H68" s="2" t="s">
        <v>13</v>
      </c>
      <c r="I68" s="63" t="s">
        <v>248</v>
      </c>
    </row>
    <row r="69" ht="15.75" customHeight="1">
      <c r="A69" s="2">
        <v>68.0</v>
      </c>
      <c r="B69" s="2" t="s">
        <v>53</v>
      </c>
      <c r="C69" s="3">
        <v>43191.0</v>
      </c>
      <c r="D69" s="2" t="s">
        <v>196</v>
      </c>
      <c r="E69" s="2"/>
      <c r="F69" s="2" t="s">
        <v>243</v>
      </c>
      <c r="G69" s="2" t="s">
        <v>12</v>
      </c>
      <c r="H69" s="2" t="s">
        <v>13</v>
      </c>
      <c r="I69" s="2" t="s">
        <v>248</v>
      </c>
    </row>
    <row r="70" ht="15.75" customHeight="1">
      <c r="A70" s="2">
        <v>69.0</v>
      </c>
      <c r="B70" s="2" t="s">
        <v>53</v>
      </c>
      <c r="C70" s="3">
        <v>43191.0</v>
      </c>
      <c r="D70" s="2" t="s">
        <v>196</v>
      </c>
      <c r="E70" s="2"/>
      <c r="F70" s="2" t="s">
        <v>243</v>
      </c>
      <c r="G70" s="2" t="s">
        <v>12</v>
      </c>
      <c r="H70" s="2" t="s">
        <v>13</v>
      </c>
      <c r="I70" s="2" t="s">
        <v>248</v>
      </c>
    </row>
    <row r="71" ht="15.75" customHeight="1">
      <c r="A71" s="2">
        <v>70.0</v>
      </c>
      <c r="B71" s="2" t="s">
        <v>53</v>
      </c>
      <c r="C71" s="3">
        <v>43191.0</v>
      </c>
      <c r="D71" s="2" t="s">
        <v>196</v>
      </c>
      <c r="E71" s="2"/>
      <c r="F71" s="2" t="s">
        <v>243</v>
      </c>
      <c r="G71" s="2" t="s">
        <v>21</v>
      </c>
      <c r="H71" s="2" t="s">
        <v>13</v>
      </c>
      <c r="I71" s="2" t="s">
        <v>248</v>
      </c>
    </row>
    <row r="72" ht="15.75" customHeight="1">
      <c r="A72" s="2">
        <v>71.0</v>
      </c>
      <c r="B72" s="2" t="s">
        <v>53</v>
      </c>
      <c r="C72" s="3">
        <v>43191.0</v>
      </c>
      <c r="D72" s="2" t="s">
        <v>196</v>
      </c>
      <c r="E72" s="2"/>
      <c r="F72" s="2" t="s">
        <v>243</v>
      </c>
      <c r="G72" s="2" t="s">
        <v>21</v>
      </c>
      <c r="H72" s="2" t="s">
        <v>13</v>
      </c>
      <c r="I72" s="63" t="s">
        <v>248</v>
      </c>
    </row>
    <row r="73" ht="15.75" customHeight="1">
      <c r="A73" s="2">
        <v>72.0</v>
      </c>
      <c r="B73" s="2" t="s">
        <v>18</v>
      </c>
      <c r="C73" s="3">
        <v>43191.0</v>
      </c>
      <c r="D73" s="2" t="s">
        <v>249</v>
      </c>
      <c r="E73" s="2">
        <v>50.0</v>
      </c>
      <c r="F73" s="2" t="s">
        <v>250</v>
      </c>
      <c r="G73" s="2" t="s">
        <v>21</v>
      </c>
      <c r="H73" s="2" t="s">
        <v>13</v>
      </c>
      <c r="I73" s="9" t="s">
        <v>251</v>
      </c>
    </row>
    <row r="74" ht="15.75" customHeight="1">
      <c r="A74" s="2">
        <v>73.0</v>
      </c>
      <c r="B74" s="2" t="s">
        <v>66</v>
      </c>
      <c r="C74" s="3">
        <v>43192.0</v>
      </c>
      <c r="D74" s="2" t="s">
        <v>252</v>
      </c>
      <c r="E74" s="2">
        <v>62.0</v>
      </c>
      <c r="F74" s="2" t="s">
        <v>253</v>
      </c>
      <c r="G74" s="2" t="s">
        <v>21</v>
      </c>
      <c r="H74" s="2" t="s">
        <v>13</v>
      </c>
      <c r="I74" s="2" t="s">
        <v>254</v>
      </c>
    </row>
    <row r="75" ht="15.75" customHeight="1">
      <c r="A75" s="2">
        <v>74.0</v>
      </c>
      <c r="B75" s="2" t="s">
        <v>84</v>
      </c>
      <c r="C75" s="3">
        <v>43193.0</v>
      </c>
      <c r="D75" s="2" t="s">
        <v>255</v>
      </c>
      <c r="E75" s="2">
        <v>25.0</v>
      </c>
      <c r="F75" s="2" t="s">
        <v>256</v>
      </c>
      <c r="G75" s="2" t="s">
        <v>21</v>
      </c>
      <c r="H75" s="2" t="s">
        <v>13</v>
      </c>
      <c r="I75" s="45" t="s">
        <v>257</v>
      </c>
    </row>
    <row r="76" ht="15.75" customHeight="1">
      <c r="A76" s="2">
        <v>75.0</v>
      </c>
      <c r="B76" s="2" t="s">
        <v>52</v>
      </c>
      <c r="C76" s="3">
        <v>43194.0</v>
      </c>
      <c r="D76" s="2" t="s">
        <v>258</v>
      </c>
      <c r="E76" s="2"/>
      <c r="F76" s="2" t="s">
        <v>52</v>
      </c>
      <c r="G76" s="2" t="s">
        <v>12</v>
      </c>
      <c r="H76" s="2" t="s">
        <v>13</v>
      </c>
      <c r="I76" s="9" t="s">
        <v>259</v>
      </c>
    </row>
    <row r="77" ht="15.75" customHeight="1">
      <c r="A77" s="2">
        <v>76.0</v>
      </c>
      <c r="B77" s="2" t="s">
        <v>23</v>
      </c>
      <c r="C77" s="3">
        <v>43195.0</v>
      </c>
      <c r="D77" s="2" t="s">
        <v>260</v>
      </c>
      <c r="E77" s="2"/>
      <c r="F77" s="2" t="s">
        <v>261</v>
      </c>
      <c r="G77" s="2" t="s">
        <v>21</v>
      </c>
      <c r="H77" s="2" t="s">
        <v>13</v>
      </c>
      <c r="I77" s="2" t="s">
        <v>262</v>
      </c>
    </row>
    <row r="78" ht="15.75" customHeight="1">
      <c r="A78" s="2">
        <v>77.0</v>
      </c>
      <c r="B78" s="16" t="s">
        <v>27</v>
      </c>
      <c r="C78" s="3">
        <v>43196.0</v>
      </c>
      <c r="D78" s="2" t="s">
        <v>263</v>
      </c>
      <c r="E78" s="2">
        <v>40.0</v>
      </c>
      <c r="F78" s="16" t="s">
        <v>41</v>
      </c>
      <c r="G78" s="2" t="s">
        <v>21</v>
      </c>
      <c r="H78" s="2" t="s">
        <v>13</v>
      </c>
      <c r="I78" s="22" t="s">
        <v>264</v>
      </c>
    </row>
    <row r="79" ht="15.75" customHeight="1">
      <c r="A79" s="2">
        <v>78.0</v>
      </c>
      <c r="B79" s="16" t="s">
        <v>79</v>
      </c>
      <c r="C79" s="3">
        <v>43198.0</v>
      </c>
      <c r="D79" s="2" t="s">
        <v>265</v>
      </c>
      <c r="E79" s="2">
        <v>38.0</v>
      </c>
      <c r="F79" s="2" t="s">
        <v>81</v>
      </c>
      <c r="G79" s="2" t="s">
        <v>21</v>
      </c>
      <c r="H79" s="2" t="s">
        <v>13</v>
      </c>
      <c r="I79" s="22" t="s">
        <v>266</v>
      </c>
      <c r="J79" s="36"/>
      <c r="K79" s="21"/>
    </row>
    <row r="80" ht="15.75" customHeight="1">
      <c r="A80" s="2">
        <v>79.0</v>
      </c>
      <c r="B80" s="16" t="s">
        <v>79</v>
      </c>
      <c r="C80" s="3">
        <v>43199.0</v>
      </c>
      <c r="D80" s="2" t="s">
        <v>267</v>
      </c>
      <c r="E80" s="2"/>
      <c r="F80" s="2" t="s">
        <v>81</v>
      </c>
      <c r="G80" s="2" t="s">
        <v>21</v>
      </c>
      <c r="H80" s="2" t="s">
        <v>13</v>
      </c>
      <c r="I80" s="22" t="s">
        <v>268</v>
      </c>
    </row>
    <row r="81" ht="15.75" customHeight="1">
      <c r="A81" s="2">
        <v>80.0</v>
      </c>
      <c r="B81" s="2" t="s">
        <v>110</v>
      </c>
      <c r="C81" s="3">
        <v>43199.0</v>
      </c>
      <c r="D81" s="2" t="s">
        <v>269</v>
      </c>
      <c r="E81" s="2"/>
      <c r="F81" s="2" t="s">
        <v>270</v>
      </c>
      <c r="G81" s="2" t="s">
        <v>47</v>
      </c>
      <c r="H81" s="2" t="s">
        <v>13</v>
      </c>
      <c r="I81" s="9" t="s">
        <v>271</v>
      </c>
    </row>
    <row r="82" ht="15.75" customHeight="1">
      <c r="A82" s="2">
        <v>81.0</v>
      </c>
      <c r="B82" s="2" t="s">
        <v>110</v>
      </c>
      <c r="C82" s="3">
        <v>43199.0</v>
      </c>
      <c r="D82" s="2" t="s">
        <v>272</v>
      </c>
      <c r="E82" s="2"/>
      <c r="F82" s="2" t="s">
        <v>270</v>
      </c>
      <c r="G82" s="2" t="s">
        <v>47</v>
      </c>
      <c r="H82" s="2" t="s">
        <v>13</v>
      </c>
      <c r="I82" s="9" t="s">
        <v>271</v>
      </c>
    </row>
    <row r="83" ht="15.75" customHeight="1">
      <c r="A83" s="2">
        <v>82.0</v>
      </c>
      <c r="B83" s="2" t="s">
        <v>36</v>
      </c>
      <c r="C83" s="3">
        <v>43202.0</v>
      </c>
      <c r="D83" s="2" t="s">
        <v>273</v>
      </c>
      <c r="E83" s="2"/>
      <c r="F83" s="2" t="s">
        <v>274</v>
      </c>
      <c r="G83" s="2" t="s">
        <v>12</v>
      </c>
      <c r="H83" s="2" t="s">
        <v>30</v>
      </c>
      <c r="I83" s="2" t="s">
        <v>275</v>
      </c>
    </row>
    <row r="84" ht="15.75" customHeight="1">
      <c r="A84" s="2">
        <v>83.0</v>
      </c>
      <c r="B84" s="2" t="s">
        <v>36</v>
      </c>
      <c r="C84" s="3">
        <v>43202.0</v>
      </c>
      <c r="D84" s="2" t="s">
        <v>276</v>
      </c>
      <c r="E84" s="2"/>
      <c r="F84" s="2" t="s">
        <v>274</v>
      </c>
      <c r="G84" s="2" t="s">
        <v>12</v>
      </c>
      <c r="H84" s="2" t="s">
        <v>30</v>
      </c>
      <c r="I84" s="2" t="s">
        <v>275</v>
      </c>
    </row>
    <row r="85" ht="15.75" customHeight="1">
      <c r="A85" s="2">
        <v>84.0</v>
      </c>
      <c r="B85" s="16" t="s">
        <v>44</v>
      </c>
      <c r="C85" s="3">
        <v>43203.0</v>
      </c>
      <c r="D85" s="2" t="s">
        <v>277</v>
      </c>
      <c r="E85" s="2">
        <v>50.0</v>
      </c>
      <c r="F85" s="16" t="s">
        <v>278</v>
      </c>
      <c r="G85" s="2" t="s">
        <v>12</v>
      </c>
      <c r="H85" s="2" t="s">
        <v>13</v>
      </c>
      <c r="I85" s="22" t="s">
        <v>279</v>
      </c>
    </row>
    <row r="86" ht="15.75" customHeight="1">
      <c r="A86" s="2">
        <v>85.0</v>
      </c>
      <c r="B86" s="2" t="s">
        <v>52</v>
      </c>
      <c r="C86" s="3">
        <v>43204.0</v>
      </c>
      <c r="D86" s="2" t="s">
        <v>280</v>
      </c>
      <c r="E86" s="2"/>
      <c r="F86" s="2" t="s">
        <v>281</v>
      </c>
      <c r="G86" s="2" t="s">
        <v>12</v>
      </c>
      <c r="H86" s="2" t="s">
        <v>30</v>
      </c>
      <c r="I86" s="9" t="s">
        <v>282</v>
      </c>
    </row>
    <row r="87" ht="15.75" customHeight="1">
      <c r="A87" s="2">
        <v>86.0</v>
      </c>
      <c r="B87" s="2" t="s">
        <v>52</v>
      </c>
      <c r="C87" s="3">
        <v>43204.0</v>
      </c>
      <c r="D87" s="2" t="s">
        <v>283</v>
      </c>
      <c r="E87" s="2"/>
      <c r="F87" s="2" t="s">
        <v>281</v>
      </c>
      <c r="G87" s="2" t="s">
        <v>12</v>
      </c>
      <c r="H87" s="2" t="s">
        <v>30</v>
      </c>
      <c r="I87" s="9" t="s">
        <v>282</v>
      </c>
      <c r="J87" s="64"/>
      <c r="K87" s="64"/>
    </row>
    <row r="88" ht="15.75" customHeight="1">
      <c r="A88" s="2">
        <v>87.0</v>
      </c>
      <c r="B88" s="16" t="s">
        <v>27</v>
      </c>
      <c r="C88" s="3">
        <v>43206.0</v>
      </c>
      <c r="D88" s="2" t="s">
        <v>284</v>
      </c>
      <c r="E88" s="2"/>
      <c r="F88" s="16" t="s">
        <v>285</v>
      </c>
      <c r="G88" s="2" t="s">
        <v>21</v>
      </c>
      <c r="H88" s="2" t="s">
        <v>13</v>
      </c>
      <c r="I88" s="22" t="s">
        <v>286</v>
      </c>
    </row>
    <row r="89" ht="15.75" customHeight="1">
      <c r="A89" s="2">
        <v>88.0</v>
      </c>
      <c r="B89" s="2" t="s">
        <v>23</v>
      </c>
      <c r="C89" s="3">
        <v>43208.0</v>
      </c>
      <c r="D89" s="2" t="s">
        <v>287</v>
      </c>
      <c r="E89" s="2"/>
      <c r="F89" s="2" t="s">
        <v>288</v>
      </c>
      <c r="G89" s="2" t="s">
        <v>12</v>
      </c>
      <c r="H89" s="2" t="s">
        <v>13</v>
      </c>
      <c r="I89" s="46" t="s">
        <v>289</v>
      </c>
    </row>
    <row r="90" ht="15.75" customHeight="1">
      <c r="A90" s="2">
        <v>89.0</v>
      </c>
      <c r="B90" s="2" t="s">
        <v>23</v>
      </c>
      <c r="C90" s="3">
        <v>43208.0</v>
      </c>
      <c r="D90" s="2" t="s">
        <v>290</v>
      </c>
      <c r="E90" s="2"/>
      <c r="F90" s="2" t="s">
        <v>288</v>
      </c>
      <c r="G90" s="2" t="s">
        <v>12</v>
      </c>
      <c r="H90" s="2" t="s">
        <v>13</v>
      </c>
      <c r="I90" s="46" t="s">
        <v>289</v>
      </c>
    </row>
    <row r="91" ht="15.75" customHeight="1">
      <c r="A91" s="2">
        <v>90.0</v>
      </c>
      <c r="B91" s="2" t="s">
        <v>23</v>
      </c>
      <c r="C91" s="3">
        <v>43208.0</v>
      </c>
      <c r="D91" s="2" t="s">
        <v>291</v>
      </c>
      <c r="E91" s="2"/>
      <c r="F91" s="2" t="s">
        <v>288</v>
      </c>
      <c r="G91" s="2" t="s">
        <v>12</v>
      </c>
      <c r="H91" s="2" t="s">
        <v>13</v>
      </c>
      <c r="I91" s="46" t="s">
        <v>289</v>
      </c>
    </row>
    <row r="92" ht="15.75" customHeight="1">
      <c r="A92" s="2">
        <v>91.0</v>
      </c>
      <c r="B92" s="2" t="s">
        <v>23</v>
      </c>
      <c r="C92" s="3">
        <v>43208.0</v>
      </c>
      <c r="D92" s="2" t="s">
        <v>292</v>
      </c>
      <c r="E92" s="2"/>
      <c r="F92" s="2" t="s">
        <v>288</v>
      </c>
      <c r="G92" s="2" t="s">
        <v>12</v>
      </c>
      <c r="H92" s="2" t="s">
        <v>13</v>
      </c>
      <c r="I92" s="46" t="s">
        <v>289</v>
      </c>
    </row>
    <row r="93" ht="15.75" customHeight="1">
      <c r="A93" s="2">
        <v>92.0</v>
      </c>
      <c r="B93" s="2" t="s">
        <v>23</v>
      </c>
      <c r="C93" s="3">
        <v>43208.0</v>
      </c>
      <c r="D93" s="2" t="s">
        <v>293</v>
      </c>
      <c r="E93" s="2"/>
      <c r="F93" s="2" t="s">
        <v>288</v>
      </c>
      <c r="G93" s="2" t="s">
        <v>12</v>
      </c>
      <c r="H93" s="2" t="s">
        <v>13</v>
      </c>
      <c r="I93" s="46" t="s">
        <v>289</v>
      </c>
    </row>
    <row r="94" ht="15.75" customHeight="1">
      <c r="A94" s="2">
        <v>93.0</v>
      </c>
      <c r="B94" s="2" t="s">
        <v>23</v>
      </c>
      <c r="C94" s="3">
        <v>43208.0</v>
      </c>
      <c r="D94" s="2" t="s">
        <v>294</v>
      </c>
      <c r="E94" s="2"/>
      <c r="F94" s="2" t="s">
        <v>288</v>
      </c>
      <c r="G94" s="2" t="s">
        <v>12</v>
      </c>
      <c r="H94" s="2" t="s">
        <v>13</v>
      </c>
      <c r="I94" s="46" t="s">
        <v>289</v>
      </c>
    </row>
    <row r="95" ht="15.75" customHeight="1">
      <c r="A95" s="2">
        <v>94.0</v>
      </c>
      <c r="B95" s="2" t="s">
        <v>44</v>
      </c>
      <c r="C95" s="3">
        <v>43209.0</v>
      </c>
      <c r="D95" s="2" t="s">
        <v>295</v>
      </c>
      <c r="E95" s="2">
        <v>35.0</v>
      </c>
      <c r="F95" s="2" t="s">
        <v>296</v>
      </c>
      <c r="G95" s="2" t="s">
        <v>21</v>
      </c>
      <c r="H95" s="2" t="s">
        <v>13</v>
      </c>
      <c r="I95" s="31" t="s">
        <v>297</v>
      </c>
    </row>
    <row r="96" ht="15.75" customHeight="1">
      <c r="A96" s="2">
        <v>95.0</v>
      </c>
      <c r="B96" s="2" t="s">
        <v>122</v>
      </c>
      <c r="C96" s="3">
        <v>43209.0</v>
      </c>
      <c r="D96" s="2" t="s">
        <v>298</v>
      </c>
      <c r="E96" s="2"/>
      <c r="F96" s="2" t="s">
        <v>299</v>
      </c>
      <c r="G96" s="2" t="s">
        <v>21</v>
      </c>
      <c r="H96" s="2" t="s">
        <v>13</v>
      </c>
      <c r="I96" s="9" t="s">
        <v>300</v>
      </c>
    </row>
    <row r="97" ht="15.75" customHeight="1">
      <c r="A97" s="2">
        <v>96.0</v>
      </c>
      <c r="B97" s="2" t="s">
        <v>122</v>
      </c>
      <c r="C97" s="3">
        <v>43209.0</v>
      </c>
      <c r="D97" s="2" t="s">
        <v>301</v>
      </c>
      <c r="E97" s="2"/>
      <c r="F97" s="2" t="s">
        <v>299</v>
      </c>
      <c r="G97" s="2" t="s">
        <v>21</v>
      </c>
      <c r="H97" s="2" t="s">
        <v>13</v>
      </c>
      <c r="I97" s="9" t="s">
        <v>300</v>
      </c>
      <c r="J97" s="21"/>
      <c r="K97" s="21"/>
    </row>
    <row r="98" ht="15.75" customHeight="1">
      <c r="A98" s="2">
        <v>97.0</v>
      </c>
      <c r="B98" s="2" t="s">
        <v>18</v>
      </c>
      <c r="C98" s="3">
        <v>43211.0</v>
      </c>
      <c r="D98" s="2" t="s">
        <v>302</v>
      </c>
      <c r="E98" s="2">
        <v>37.0</v>
      </c>
      <c r="F98" s="2" t="s">
        <v>303</v>
      </c>
      <c r="G98" s="2" t="s">
        <v>21</v>
      </c>
      <c r="H98" s="2" t="s">
        <v>13</v>
      </c>
      <c r="I98" s="9" t="s">
        <v>304</v>
      </c>
      <c r="J98" s="21"/>
      <c r="K98" s="21"/>
    </row>
    <row r="99" ht="15.75" customHeight="1">
      <c r="A99" s="2">
        <v>98.0</v>
      </c>
      <c r="B99" s="2" t="s">
        <v>23</v>
      </c>
      <c r="C99" s="3">
        <v>43214.0</v>
      </c>
      <c r="D99" s="2" t="s">
        <v>305</v>
      </c>
      <c r="E99" s="2">
        <v>40.0</v>
      </c>
      <c r="F99" s="2" t="s">
        <v>306</v>
      </c>
      <c r="G99" s="2" t="s">
        <v>21</v>
      </c>
      <c r="H99" s="2" t="s">
        <v>13</v>
      </c>
      <c r="I99" s="2" t="s">
        <v>307</v>
      </c>
      <c r="J99" s="21"/>
      <c r="K99" s="21"/>
    </row>
    <row r="100" ht="15.75" customHeight="1">
      <c r="A100" s="2">
        <v>99.0</v>
      </c>
      <c r="B100" s="16" t="s">
        <v>27</v>
      </c>
      <c r="C100" s="3">
        <v>43217.0</v>
      </c>
      <c r="D100" s="2" t="s">
        <v>308</v>
      </c>
      <c r="E100" s="2">
        <v>31.0</v>
      </c>
      <c r="F100" s="16" t="s">
        <v>98</v>
      </c>
      <c r="G100" s="2" t="s">
        <v>21</v>
      </c>
      <c r="H100" s="2" t="s">
        <v>13</v>
      </c>
      <c r="I100" s="22" t="s">
        <v>309</v>
      </c>
      <c r="J100" s="21"/>
      <c r="K100" s="21"/>
    </row>
    <row r="101" ht="15.75" customHeight="1">
      <c r="A101" s="2">
        <v>100.0</v>
      </c>
      <c r="B101" s="16" t="s">
        <v>27</v>
      </c>
      <c r="C101" s="3">
        <v>43217.0</v>
      </c>
      <c r="D101" s="2" t="s">
        <v>310</v>
      </c>
      <c r="E101" s="2"/>
      <c r="F101" s="16" t="s">
        <v>62</v>
      </c>
      <c r="G101" s="2" t="s">
        <v>12</v>
      </c>
      <c r="H101" s="2" t="s">
        <v>30</v>
      </c>
      <c r="I101" s="45" t="s">
        <v>311</v>
      </c>
      <c r="J101" s="21"/>
      <c r="K101" s="21"/>
    </row>
    <row r="102" ht="15.75" customHeight="1">
      <c r="A102" s="2">
        <v>101.0</v>
      </c>
      <c r="B102" s="2" t="s">
        <v>18</v>
      </c>
      <c r="C102" s="3">
        <v>43219.0</v>
      </c>
      <c r="D102" s="2" t="s">
        <v>312</v>
      </c>
      <c r="E102" s="2"/>
      <c r="F102" s="2" t="s">
        <v>313</v>
      </c>
      <c r="G102" s="2" t="s">
        <v>21</v>
      </c>
      <c r="H102" s="2" t="s">
        <v>13</v>
      </c>
      <c r="I102" s="9" t="s">
        <v>314</v>
      </c>
      <c r="J102" s="21"/>
      <c r="K102" s="21"/>
    </row>
    <row r="103" ht="15.75" customHeight="1">
      <c r="A103" s="2">
        <v>102.0</v>
      </c>
      <c r="B103" s="2" t="s">
        <v>23</v>
      </c>
      <c r="C103" s="3">
        <v>43220.0</v>
      </c>
      <c r="D103" s="2" t="s">
        <v>315</v>
      </c>
      <c r="E103" s="2"/>
      <c r="F103" s="2" t="s">
        <v>306</v>
      </c>
      <c r="G103" s="2" t="s">
        <v>21</v>
      </c>
      <c r="H103" s="2" t="s">
        <v>13</v>
      </c>
      <c r="I103" s="2" t="s">
        <v>316</v>
      </c>
      <c r="J103" s="21"/>
      <c r="K103" s="21"/>
    </row>
    <row r="104" ht="15.75" customHeight="1">
      <c r="A104" s="2">
        <v>103.0</v>
      </c>
      <c r="B104" s="2" t="s">
        <v>23</v>
      </c>
      <c r="C104" s="3">
        <v>43220.0</v>
      </c>
      <c r="D104" s="2" t="s">
        <v>317</v>
      </c>
      <c r="E104" s="2"/>
      <c r="F104" s="2" t="s">
        <v>306</v>
      </c>
      <c r="G104" s="2" t="s">
        <v>21</v>
      </c>
      <c r="H104" s="2" t="s">
        <v>13</v>
      </c>
      <c r="I104" s="2" t="s">
        <v>318</v>
      </c>
      <c r="J104" s="21"/>
      <c r="K104" s="21"/>
    </row>
    <row r="105" ht="15.75" customHeight="1">
      <c r="A105" s="2">
        <v>104.0</v>
      </c>
      <c r="B105" s="16" t="s">
        <v>27</v>
      </c>
      <c r="C105" s="3">
        <v>43221.0</v>
      </c>
      <c r="D105" s="2" t="s">
        <v>319</v>
      </c>
      <c r="E105" s="2">
        <v>29.0</v>
      </c>
      <c r="F105" s="16" t="s">
        <v>98</v>
      </c>
      <c r="G105" s="2" t="s">
        <v>21</v>
      </c>
      <c r="H105" s="2" t="s">
        <v>13</v>
      </c>
      <c r="I105" s="22" t="s">
        <v>320</v>
      </c>
      <c r="J105" s="21"/>
      <c r="K105" s="21"/>
    </row>
    <row r="106" ht="15.75" customHeight="1">
      <c r="A106" s="2">
        <v>105.0</v>
      </c>
      <c r="B106" s="16" t="s">
        <v>44</v>
      </c>
      <c r="C106" s="3">
        <v>43224.0</v>
      </c>
      <c r="D106" s="2" t="s">
        <v>321</v>
      </c>
      <c r="E106" s="2">
        <v>37.0</v>
      </c>
      <c r="F106" s="16" t="s">
        <v>128</v>
      </c>
      <c r="G106" s="2" t="s">
        <v>12</v>
      </c>
      <c r="H106" s="2" t="s">
        <v>13</v>
      </c>
      <c r="I106" s="22" t="s">
        <v>322</v>
      </c>
      <c r="J106" s="21"/>
      <c r="K106" s="21"/>
    </row>
    <row r="107" ht="15.75" customHeight="1">
      <c r="A107" s="2">
        <v>106.0</v>
      </c>
      <c r="B107" s="2" t="s">
        <v>52</v>
      </c>
      <c r="C107" s="3">
        <v>43224.0</v>
      </c>
      <c r="D107" s="2" t="s">
        <v>323</v>
      </c>
      <c r="E107" s="2">
        <v>48.0</v>
      </c>
      <c r="F107" s="2" t="s">
        <v>324</v>
      </c>
      <c r="G107" s="2" t="s">
        <v>12</v>
      </c>
      <c r="H107" s="2" t="s">
        <v>30</v>
      </c>
      <c r="I107" s="9" t="s">
        <v>325</v>
      </c>
      <c r="J107" s="21"/>
      <c r="K107" s="21"/>
    </row>
    <row r="108" ht="15.75" customHeight="1">
      <c r="A108" s="2">
        <v>107.0</v>
      </c>
      <c r="B108" s="2" t="s">
        <v>52</v>
      </c>
      <c r="C108" s="3">
        <v>43224.0</v>
      </c>
      <c r="D108" s="2" t="s">
        <v>326</v>
      </c>
      <c r="E108" s="2">
        <v>30.0</v>
      </c>
      <c r="F108" s="2" t="s">
        <v>52</v>
      </c>
      <c r="G108" s="2" t="s">
        <v>12</v>
      </c>
      <c r="H108" s="2" t="s">
        <v>30</v>
      </c>
      <c r="I108" s="9" t="s">
        <v>327</v>
      </c>
      <c r="J108" s="21"/>
      <c r="K108" s="21"/>
    </row>
    <row r="109" ht="15.75" customHeight="1">
      <c r="A109" s="2">
        <v>108.0</v>
      </c>
      <c r="B109" s="2" t="s">
        <v>36</v>
      </c>
      <c r="C109" s="3">
        <v>43225.0</v>
      </c>
      <c r="D109" s="2" t="s">
        <v>196</v>
      </c>
      <c r="E109" s="2"/>
      <c r="F109" s="2" t="s">
        <v>328</v>
      </c>
      <c r="G109" s="2" t="s">
        <v>12</v>
      </c>
      <c r="H109" s="2" t="s">
        <v>13</v>
      </c>
      <c r="I109" s="2" t="s">
        <v>329</v>
      </c>
      <c r="J109" s="21"/>
      <c r="K109" s="21"/>
    </row>
    <row r="110" ht="15.75" customHeight="1">
      <c r="A110" s="2">
        <v>109.0</v>
      </c>
      <c r="B110" s="16" t="s">
        <v>44</v>
      </c>
      <c r="C110" s="3">
        <v>43226.0</v>
      </c>
      <c r="D110" s="2" t="s">
        <v>330</v>
      </c>
      <c r="E110" s="2">
        <v>28.0</v>
      </c>
      <c r="F110" s="16" t="s">
        <v>128</v>
      </c>
      <c r="G110" s="2" t="s">
        <v>12</v>
      </c>
      <c r="H110" s="2" t="s">
        <v>13</v>
      </c>
      <c r="I110" s="22" t="s">
        <v>331</v>
      </c>
      <c r="J110" s="21"/>
      <c r="K110" s="21"/>
    </row>
    <row r="111" ht="15.75" customHeight="1">
      <c r="A111" s="2">
        <v>110.0</v>
      </c>
      <c r="B111" s="2" t="s">
        <v>116</v>
      </c>
      <c r="C111" s="3">
        <v>43226.0</v>
      </c>
      <c r="D111" s="2" t="s">
        <v>332</v>
      </c>
      <c r="E111" s="2">
        <v>21.0</v>
      </c>
      <c r="F111" s="2" t="s">
        <v>333</v>
      </c>
      <c r="G111" s="2" t="s">
        <v>12</v>
      </c>
      <c r="H111" s="2" t="s">
        <v>13</v>
      </c>
      <c r="I111" s="2" t="s">
        <v>334</v>
      </c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ht="15.75" customHeight="1">
      <c r="A112" s="2">
        <v>111.0</v>
      </c>
      <c r="B112" s="2" t="s">
        <v>130</v>
      </c>
      <c r="C112" s="3">
        <v>43227.0</v>
      </c>
      <c r="D112" s="2" t="s">
        <v>335</v>
      </c>
      <c r="E112" s="2"/>
      <c r="F112" s="2" t="s">
        <v>336</v>
      </c>
      <c r="G112" s="2" t="s">
        <v>12</v>
      </c>
      <c r="H112" s="2" t="s">
        <v>30</v>
      </c>
      <c r="I112" s="9" t="s">
        <v>337</v>
      </c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ht="15.75" customHeight="1">
      <c r="A113" s="2">
        <v>112.0</v>
      </c>
      <c r="B113" s="16" t="s">
        <v>27</v>
      </c>
      <c r="C113" s="3">
        <v>43228.0</v>
      </c>
      <c r="D113" s="2" t="s">
        <v>338</v>
      </c>
      <c r="E113" s="2">
        <v>45.0</v>
      </c>
      <c r="F113" s="16" t="s">
        <v>339</v>
      </c>
      <c r="G113" s="2" t="s">
        <v>21</v>
      </c>
      <c r="H113" s="2" t="s">
        <v>13</v>
      </c>
      <c r="I113" s="22" t="s">
        <v>340</v>
      </c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ht="15.75" customHeight="1">
      <c r="A114" s="2">
        <v>113.0</v>
      </c>
      <c r="B114" s="16" t="s">
        <v>27</v>
      </c>
      <c r="C114" s="3">
        <v>43228.0</v>
      </c>
      <c r="D114" s="2" t="s">
        <v>341</v>
      </c>
      <c r="E114" s="2">
        <v>49.0</v>
      </c>
      <c r="F114" s="16" t="s">
        <v>342</v>
      </c>
      <c r="G114" s="2" t="s">
        <v>21</v>
      </c>
      <c r="H114" s="2" t="s">
        <v>13</v>
      </c>
      <c r="I114" s="22" t="s">
        <v>343</v>
      </c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ht="15.75" customHeight="1">
      <c r="A115" s="2">
        <v>114.0</v>
      </c>
      <c r="B115" s="2" t="s">
        <v>23</v>
      </c>
      <c r="C115" s="3">
        <v>43228.0</v>
      </c>
      <c r="D115" s="2" t="s">
        <v>310</v>
      </c>
      <c r="E115" s="2"/>
      <c r="F115" s="2" t="s">
        <v>344</v>
      </c>
      <c r="G115" s="2" t="s">
        <v>12</v>
      </c>
      <c r="H115" s="2" t="s">
        <v>13</v>
      </c>
      <c r="I115" s="2" t="s">
        <v>345</v>
      </c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ht="15.75" customHeight="1">
      <c r="A116" s="2">
        <v>115.0</v>
      </c>
      <c r="B116" s="2" t="s">
        <v>23</v>
      </c>
      <c r="C116" s="3">
        <v>43228.0</v>
      </c>
      <c r="D116" s="2" t="s">
        <v>310</v>
      </c>
      <c r="E116" s="2"/>
      <c r="F116" s="2" t="s">
        <v>344</v>
      </c>
      <c r="G116" s="2" t="s">
        <v>12</v>
      </c>
      <c r="H116" s="2" t="s">
        <v>13</v>
      </c>
      <c r="I116" s="2" t="s">
        <v>345</v>
      </c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ht="15.75" customHeight="1">
      <c r="A117" s="2">
        <v>116.0</v>
      </c>
      <c r="B117" s="16" t="s">
        <v>27</v>
      </c>
      <c r="C117" s="3">
        <v>43230.0</v>
      </c>
      <c r="D117" s="2" t="s">
        <v>346</v>
      </c>
      <c r="E117" s="2">
        <v>48.0</v>
      </c>
      <c r="F117" s="16" t="s">
        <v>339</v>
      </c>
      <c r="G117" s="2" t="s">
        <v>21</v>
      </c>
      <c r="H117" s="2" t="s">
        <v>13</v>
      </c>
      <c r="I117" s="22" t="s">
        <v>347</v>
      </c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ht="15.75" customHeight="1">
      <c r="A118" s="2">
        <v>117.0</v>
      </c>
      <c r="B118" s="16" t="s">
        <v>27</v>
      </c>
      <c r="C118" s="3">
        <v>43230.0</v>
      </c>
      <c r="D118" s="2" t="s">
        <v>348</v>
      </c>
      <c r="E118" s="2">
        <v>46.0</v>
      </c>
      <c r="F118" s="16" t="s">
        <v>339</v>
      </c>
      <c r="G118" s="2" t="s">
        <v>21</v>
      </c>
      <c r="H118" s="2" t="s">
        <v>13</v>
      </c>
      <c r="I118" s="45" t="s">
        <v>349</v>
      </c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ht="15.75" customHeight="1">
      <c r="A119" s="2">
        <v>118.0</v>
      </c>
      <c r="B119" s="16" t="s">
        <v>27</v>
      </c>
      <c r="C119" s="3">
        <v>43230.0</v>
      </c>
      <c r="D119" s="2" t="s">
        <v>350</v>
      </c>
      <c r="E119" s="2"/>
      <c r="F119" s="16" t="s">
        <v>339</v>
      </c>
      <c r="G119" s="2" t="s">
        <v>21</v>
      </c>
      <c r="H119" s="2" t="s">
        <v>13</v>
      </c>
      <c r="I119" s="22" t="s">
        <v>351</v>
      </c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ht="15.75" customHeight="1">
      <c r="A120" s="2">
        <v>119.0</v>
      </c>
      <c r="B120" s="2" t="s">
        <v>126</v>
      </c>
      <c r="C120" s="3">
        <v>43231.0</v>
      </c>
      <c r="D120" s="2" t="s">
        <v>352</v>
      </c>
      <c r="E120" s="2">
        <v>48.0</v>
      </c>
      <c r="F120" s="2" t="s">
        <v>353</v>
      </c>
      <c r="G120" s="2" t="s">
        <v>12</v>
      </c>
      <c r="H120" s="2" t="s">
        <v>30</v>
      </c>
      <c r="I120" s="9" t="s">
        <v>354</v>
      </c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ht="15.75" customHeight="1">
      <c r="A121" s="2">
        <v>120.0</v>
      </c>
      <c r="B121" s="2" t="s">
        <v>36</v>
      </c>
      <c r="C121" s="3">
        <v>43233.0</v>
      </c>
      <c r="D121" s="2" t="s">
        <v>355</v>
      </c>
      <c r="E121" s="2">
        <v>25.0</v>
      </c>
      <c r="F121" s="2" t="s">
        <v>356</v>
      </c>
      <c r="G121" s="2" t="s">
        <v>21</v>
      </c>
      <c r="H121" s="2" t="s">
        <v>13</v>
      </c>
      <c r="I121" s="2" t="s">
        <v>357</v>
      </c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ht="15.75" customHeight="1">
      <c r="A122" s="2">
        <v>121.0</v>
      </c>
      <c r="B122" s="2" t="s">
        <v>36</v>
      </c>
      <c r="C122" s="3">
        <v>43233.0</v>
      </c>
      <c r="D122" s="2" t="s">
        <v>358</v>
      </c>
      <c r="E122" s="2">
        <v>26.0</v>
      </c>
      <c r="F122" s="2" t="s">
        <v>356</v>
      </c>
      <c r="G122" s="2" t="s">
        <v>21</v>
      </c>
      <c r="H122" s="2" t="s">
        <v>13</v>
      </c>
      <c r="I122" s="2" t="s">
        <v>357</v>
      </c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ht="15.75" customHeight="1">
      <c r="A123" s="2">
        <v>122.0</v>
      </c>
      <c r="B123" s="2" t="s">
        <v>105</v>
      </c>
      <c r="C123" s="3">
        <v>43233.0</v>
      </c>
      <c r="D123" s="2" t="s">
        <v>359</v>
      </c>
      <c r="E123" s="2"/>
      <c r="F123" s="2" t="s">
        <v>139</v>
      </c>
      <c r="G123" s="2" t="s">
        <v>12</v>
      </c>
      <c r="H123" s="2" t="s">
        <v>13</v>
      </c>
      <c r="I123" s="9" t="s">
        <v>360</v>
      </c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ht="15.75" customHeight="1">
      <c r="A124" s="2">
        <v>123.0</v>
      </c>
      <c r="B124" s="2" t="s">
        <v>66</v>
      </c>
      <c r="C124" s="3">
        <v>43236.0</v>
      </c>
      <c r="D124" s="2" t="s">
        <v>310</v>
      </c>
      <c r="E124" s="2"/>
      <c r="F124" s="2" t="s">
        <v>361</v>
      </c>
      <c r="G124" s="2" t="s">
        <v>21</v>
      </c>
      <c r="H124" s="2" t="s">
        <v>13</v>
      </c>
      <c r="I124" s="2" t="s">
        <v>362</v>
      </c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ht="15.75" customHeight="1">
      <c r="A125" s="2">
        <v>124.0</v>
      </c>
      <c r="B125" s="2" t="s">
        <v>53</v>
      </c>
      <c r="C125" s="3">
        <v>43236.0</v>
      </c>
      <c r="D125" s="2" t="s">
        <v>363</v>
      </c>
      <c r="E125" s="2"/>
      <c r="F125" s="2" t="s">
        <v>364</v>
      </c>
      <c r="G125" s="2" t="s">
        <v>21</v>
      </c>
      <c r="H125" s="2" t="s">
        <v>13</v>
      </c>
      <c r="I125" s="2" t="s">
        <v>365</v>
      </c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ht="15.75" customHeight="1">
      <c r="A126" s="2">
        <v>125.0</v>
      </c>
      <c r="B126" s="2" t="s">
        <v>53</v>
      </c>
      <c r="C126" s="3">
        <v>43236.0</v>
      </c>
      <c r="D126" s="2" t="s">
        <v>366</v>
      </c>
      <c r="E126" s="2"/>
      <c r="F126" s="2" t="s">
        <v>364</v>
      </c>
      <c r="G126" s="2" t="s">
        <v>21</v>
      </c>
      <c r="H126" s="2" t="s">
        <v>13</v>
      </c>
      <c r="I126" s="2" t="s">
        <v>365</v>
      </c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ht="15.75" customHeight="1">
      <c r="A127" s="2">
        <v>126.0</v>
      </c>
      <c r="B127" s="2" t="s">
        <v>23</v>
      </c>
      <c r="C127" s="3">
        <v>43238.0</v>
      </c>
      <c r="D127" s="2" t="s">
        <v>367</v>
      </c>
      <c r="E127" s="2"/>
      <c r="F127" s="2" t="s">
        <v>368</v>
      </c>
      <c r="G127" s="2" t="s">
        <v>12</v>
      </c>
      <c r="H127" s="2" t="s">
        <v>13</v>
      </c>
      <c r="I127" s="2" t="s">
        <v>369</v>
      </c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ht="15.75" customHeight="1">
      <c r="A128" s="2">
        <v>127.0</v>
      </c>
      <c r="B128" s="2" t="s">
        <v>23</v>
      </c>
      <c r="C128" s="3">
        <v>43238.0</v>
      </c>
      <c r="D128" s="2" t="s">
        <v>370</v>
      </c>
      <c r="E128" s="2"/>
      <c r="F128" s="2" t="s">
        <v>368</v>
      </c>
      <c r="G128" s="2" t="s">
        <v>12</v>
      </c>
      <c r="H128" s="2" t="s">
        <v>13</v>
      </c>
      <c r="I128" s="2" t="s">
        <v>371</v>
      </c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ht="15.75" customHeight="1">
      <c r="A129" s="2">
        <v>128.0</v>
      </c>
      <c r="B129" s="2" t="s">
        <v>18</v>
      </c>
      <c r="C129" s="3">
        <v>43238.0</v>
      </c>
      <c r="D129" s="2" t="s">
        <v>372</v>
      </c>
      <c r="E129" s="2">
        <v>31.0</v>
      </c>
      <c r="F129" s="2" t="s">
        <v>373</v>
      </c>
      <c r="G129" s="2" t="s">
        <v>21</v>
      </c>
      <c r="H129" s="2" t="s">
        <v>13</v>
      </c>
      <c r="I129" s="9" t="s">
        <v>374</v>
      </c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ht="15.75" customHeight="1">
      <c r="A130" s="2">
        <v>129.0</v>
      </c>
      <c r="B130" s="2" t="s">
        <v>100</v>
      </c>
      <c r="C130" s="3">
        <v>43240.0</v>
      </c>
      <c r="D130" s="2" t="s">
        <v>375</v>
      </c>
      <c r="E130" s="2"/>
      <c r="F130" s="2" t="s">
        <v>376</v>
      </c>
      <c r="G130" s="2" t="s">
        <v>12</v>
      </c>
      <c r="H130" s="2" t="s">
        <v>30</v>
      </c>
      <c r="I130" s="9" t="s">
        <v>377</v>
      </c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ht="15.75" customHeight="1">
      <c r="A131" s="2">
        <v>130.0</v>
      </c>
      <c r="B131" s="2" t="s">
        <v>53</v>
      </c>
      <c r="C131" s="3">
        <v>43240.0</v>
      </c>
      <c r="D131" s="2" t="s">
        <v>378</v>
      </c>
      <c r="E131" s="2">
        <v>46.0</v>
      </c>
      <c r="F131" s="2" t="s">
        <v>379</v>
      </c>
      <c r="G131" s="2" t="s">
        <v>47</v>
      </c>
      <c r="H131" s="2" t="s">
        <v>13</v>
      </c>
      <c r="I131" s="63" t="s">
        <v>380</v>
      </c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ht="15.75" customHeight="1">
      <c r="A132" s="2">
        <v>131.0</v>
      </c>
      <c r="B132" s="2" t="s">
        <v>78</v>
      </c>
      <c r="C132" s="3">
        <v>43240.0</v>
      </c>
      <c r="D132" s="2" t="s">
        <v>381</v>
      </c>
      <c r="E132" s="2">
        <v>44.0</v>
      </c>
      <c r="F132" s="2" t="s">
        <v>382</v>
      </c>
      <c r="G132" s="2" t="s">
        <v>12</v>
      </c>
      <c r="H132" s="2" t="s">
        <v>30</v>
      </c>
      <c r="I132" s="9" t="s">
        <v>383</v>
      </c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ht="15.75" customHeight="1">
      <c r="A133" s="2">
        <v>132.0</v>
      </c>
      <c r="B133" s="2" t="s">
        <v>18</v>
      </c>
      <c r="C133" s="3">
        <v>43240.0</v>
      </c>
      <c r="D133" s="2" t="s">
        <v>384</v>
      </c>
      <c r="E133" s="2"/>
      <c r="F133" s="2" t="s">
        <v>385</v>
      </c>
      <c r="G133" s="2" t="s">
        <v>12</v>
      </c>
      <c r="H133" s="2" t="s">
        <v>30</v>
      </c>
      <c r="I133" s="65" t="s">
        <v>386</v>
      </c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ht="15.75" customHeight="1">
      <c r="A134" s="2">
        <v>133.0</v>
      </c>
      <c r="B134" s="2" t="s">
        <v>18</v>
      </c>
      <c r="C134" s="3">
        <v>43240.0</v>
      </c>
      <c r="D134" s="2" t="s">
        <v>387</v>
      </c>
      <c r="E134" s="2"/>
      <c r="F134" s="2" t="s">
        <v>385</v>
      </c>
      <c r="G134" s="2" t="s">
        <v>12</v>
      </c>
      <c r="H134" s="2" t="s">
        <v>30</v>
      </c>
      <c r="I134" s="9" t="s">
        <v>386</v>
      </c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ht="15.75" customHeight="1">
      <c r="A135" s="2">
        <v>134.0</v>
      </c>
      <c r="B135" s="16" t="s">
        <v>44</v>
      </c>
      <c r="C135" s="3">
        <v>43242.0</v>
      </c>
      <c r="D135" s="2" t="s">
        <v>388</v>
      </c>
      <c r="E135" s="2"/>
      <c r="F135" s="16" t="s">
        <v>278</v>
      </c>
      <c r="G135" s="2" t="s">
        <v>47</v>
      </c>
      <c r="H135" s="2" t="s">
        <v>30</v>
      </c>
      <c r="I135" s="22" t="s">
        <v>389</v>
      </c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ht="15.75" customHeight="1">
      <c r="A136" s="2">
        <v>135.0</v>
      </c>
      <c r="B136" s="2" t="s">
        <v>36</v>
      </c>
      <c r="C136" s="3">
        <v>43242.0</v>
      </c>
      <c r="D136" s="2" t="s">
        <v>390</v>
      </c>
      <c r="E136" s="2"/>
      <c r="F136" s="2" t="s">
        <v>274</v>
      </c>
      <c r="G136" s="2" t="s">
        <v>12</v>
      </c>
      <c r="H136" s="2" t="s">
        <v>30</v>
      </c>
      <c r="I136" s="2" t="s">
        <v>391</v>
      </c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ht="15.75" customHeight="1">
      <c r="A137" s="2">
        <v>136.0</v>
      </c>
      <c r="B137" s="2" t="s">
        <v>18</v>
      </c>
      <c r="C137" s="3">
        <v>43242.0</v>
      </c>
      <c r="D137" s="2" t="s">
        <v>392</v>
      </c>
      <c r="E137" s="2"/>
      <c r="F137" s="2" t="s">
        <v>393</v>
      </c>
      <c r="G137" s="2" t="s">
        <v>12</v>
      </c>
      <c r="H137" s="2" t="s">
        <v>64</v>
      </c>
      <c r="I137" s="2" t="s">
        <v>394</v>
      </c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ht="15.75" customHeight="1">
      <c r="A138" s="2">
        <v>137.0</v>
      </c>
      <c r="B138" s="16" t="s">
        <v>44</v>
      </c>
      <c r="C138" s="3">
        <v>43243.0</v>
      </c>
      <c r="D138" s="2" t="s">
        <v>395</v>
      </c>
      <c r="E138" s="2"/>
      <c r="F138" s="2" t="s">
        <v>396</v>
      </c>
      <c r="G138" s="2" t="s">
        <v>12</v>
      </c>
      <c r="H138" s="2" t="s">
        <v>30</v>
      </c>
      <c r="I138" s="9" t="s">
        <v>397</v>
      </c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ht="15.75" customHeight="1">
      <c r="A139" s="2">
        <v>138.0</v>
      </c>
      <c r="B139" s="2" t="s">
        <v>23</v>
      </c>
      <c r="C139" s="3">
        <v>43245.0</v>
      </c>
      <c r="D139" s="2" t="s">
        <v>398</v>
      </c>
      <c r="E139" s="2">
        <v>41.0</v>
      </c>
      <c r="F139" s="2" t="s">
        <v>368</v>
      </c>
      <c r="G139" s="2" t="s">
        <v>12</v>
      </c>
      <c r="H139" s="2" t="s">
        <v>30</v>
      </c>
      <c r="I139" s="31" t="s">
        <v>399</v>
      </c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ht="15.75" customHeight="1">
      <c r="A140" s="2">
        <v>139.0</v>
      </c>
      <c r="B140" s="16" t="s">
        <v>27</v>
      </c>
      <c r="C140" s="3">
        <v>43249.0</v>
      </c>
      <c r="D140" s="2" t="s">
        <v>400</v>
      </c>
      <c r="E140" s="2"/>
      <c r="F140" s="16" t="s">
        <v>401</v>
      </c>
      <c r="G140" s="2" t="s">
        <v>21</v>
      </c>
      <c r="H140" s="2" t="s">
        <v>13</v>
      </c>
      <c r="I140" s="22" t="s">
        <v>402</v>
      </c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ht="15.75" customHeight="1">
      <c r="A141" s="2">
        <v>140.0</v>
      </c>
      <c r="B141" s="2" t="s">
        <v>23</v>
      </c>
      <c r="C141" s="3">
        <v>43249.0</v>
      </c>
      <c r="D141" s="2" t="s">
        <v>403</v>
      </c>
      <c r="E141" s="2"/>
      <c r="F141" s="2" t="s">
        <v>404</v>
      </c>
      <c r="G141" s="2" t="s">
        <v>12</v>
      </c>
      <c r="H141" s="2" t="s">
        <v>30</v>
      </c>
      <c r="I141" s="2" t="s">
        <v>405</v>
      </c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ht="15.75" customHeight="1">
      <c r="A142" s="2">
        <v>141.0</v>
      </c>
      <c r="B142" s="16" t="s">
        <v>27</v>
      </c>
      <c r="C142" s="3">
        <v>43250.0</v>
      </c>
      <c r="D142" s="2" t="s">
        <v>406</v>
      </c>
      <c r="E142" s="2"/>
      <c r="F142" s="16" t="s">
        <v>86</v>
      </c>
      <c r="G142" s="2" t="s">
        <v>21</v>
      </c>
      <c r="H142" s="2" t="s">
        <v>13</v>
      </c>
      <c r="I142" s="22" t="s">
        <v>407</v>
      </c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ht="15.75" customHeight="1">
      <c r="A143" s="2">
        <v>142.0</v>
      </c>
      <c r="B143" s="2" t="s">
        <v>150</v>
      </c>
      <c r="C143" s="3">
        <v>43251.0</v>
      </c>
      <c r="D143" s="2" t="s">
        <v>408</v>
      </c>
      <c r="E143" s="2"/>
      <c r="F143" s="2" t="s">
        <v>409</v>
      </c>
      <c r="G143" s="2" t="s">
        <v>21</v>
      </c>
      <c r="H143" s="2" t="s">
        <v>13</v>
      </c>
      <c r="I143" s="9" t="s">
        <v>410</v>
      </c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ht="15.75" customHeight="1">
      <c r="A144" s="2">
        <v>143.0</v>
      </c>
      <c r="B144" s="16" t="s">
        <v>27</v>
      </c>
      <c r="C144" s="3">
        <v>43252.0</v>
      </c>
      <c r="D144" s="2" t="s">
        <v>411</v>
      </c>
      <c r="E144" s="2"/>
      <c r="F144" s="16" t="s">
        <v>240</v>
      </c>
      <c r="G144" s="2" t="s">
        <v>21</v>
      </c>
      <c r="H144" s="2" t="s">
        <v>64</v>
      </c>
      <c r="I144" s="22" t="s">
        <v>412</v>
      </c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ht="15.75" customHeight="1">
      <c r="A145" s="2">
        <v>144.0</v>
      </c>
      <c r="B145" s="16" t="s">
        <v>27</v>
      </c>
      <c r="C145" s="3">
        <v>43252.0</v>
      </c>
      <c r="D145" s="2" t="s">
        <v>413</v>
      </c>
      <c r="E145" s="2"/>
      <c r="F145" s="16" t="s">
        <v>240</v>
      </c>
      <c r="G145" s="2" t="s">
        <v>21</v>
      </c>
      <c r="H145" s="2" t="s">
        <v>64</v>
      </c>
      <c r="I145" s="22" t="s">
        <v>412</v>
      </c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ht="15.75" customHeight="1">
      <c r="A146" s="2">
        <v>145.0</v>
      </c>
      <c r="B146" s="16" t="s">
        <v>27</v>
      </c>
      <c r="C146" s="3">
        <v>43252.0</v>
      </c>
      <c r="D146" s="2" t="s">
        <v>414</v>
      </c>
      <c r="E146" s="2"/>
      <c r="F146" s="16" t="s">
        <v>240</v>
      </c>
      <c r="G146" s="2" t="s">
        <v>21</v>
      </c>
      <c r="H146" s="2" t="s">
        <v>64</v>
      </c>
      <c r="I146" s="22" t="s">
        <v>412</v>
      </c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ht="15.75" customHeight="1">
      <c r="A147" s="2">
        <v>146.0</v>
      </c>
      <c r="B147" s="16" t="s">
        <v>27</v>
      </c>
      <c r="C147" s="3">
        <v>43252.0</v>
      </c>
      <c r="D147" s="2" t="s">
        <v>415</v>
      </c>
      <c r="E147" s="2"/>
      <c r="F147" s="16" t="s">
        <v>240</v>
      </c>
      <c r="G147" s="2" t="s">
        <v>21</v>
      </c>
      <c r="H147" s="2" t="s">
        <v>64</v>
      </c>
      <c r="I147" s="22" t="s">
        <v>412</v>
      </c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ht="15.75" customHeight="1">
      <c r="A148" s="2">
        <v>147.0</v>
      </c>
      <c r="B148" s="16" t="s">
        <v>27</v>
      </c>
      <c r="C148" s="3">
        <v>43252.0</v>
      </c>
      <c r="D148" s="2" t="s">
        <v>416</v>
      </c>
      <c r="E148" s="2"/>
      <c r="F148" s="16" t="s">
        <v>240</v>
      </c>
      <c r="G148" s="2" t="s">
        <v>21</v>
      </c>
      <c r="H148" s="2" t="s">
        <v>64</v>
      </c>
      <c r="I148" s="22" t="s">
        <v>412</v>
      </c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ht="15.75" customHeight="1">
      <c r="A149" s="2">
        <v>148.0</v>
      </c>
      <c r="B149" s="16" t="s">
        <v>27</v>
      </c>
      <c r="C149" s="3">
        <v>43252.0</v>
      </c>
      <c r="D149" s="2" t="s">
        <v>417</v>
      </c>
      <c r="E149" s="2"/>
      <c r="F149" s="16" t="s">
        <v>240</v>
      </c>
      <c r="G149" s="2" t="s">
        <v>21</v>
      </c>
      <c r="H149" s="2" t="s">
        <v>64</v>
      </c>
      <c r="I149" s="22" t="s">
        <v>412</v>
      </c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ht="15.75" customHeight="1">
      <c r="A150" s="2">
        <v>149.0</v>
      </c>
      <c r="B150" s="2" t="s">
        <v>36</v>
      </c>
      <c r="C150" s="3">
        <v>43253.0</v>
      </c>
      <c r="D150" s="2" t="s">
        <v>418</v>
      </c>
      <c r="E150" s="2">
        <v>35.0</v>
      </c>
      <c r="F150" s="2" t="s">
        <v>296</v>
      </c>
      <c r="G150" s="2" t="s">
        <v>21</v>
      </c>
      <c r="H150" s="2" t="s">
        <v>13</v>
      </c>
      <c r="I150" s="2" t="s">
        <v>419</v>
      </c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ht="15.75" customHeight="1">
      <c r="A151" s="2">
        <v>150.0</v>
      </c>
      <c r="B151" s="2" t="s">
        <v>36</v>
      </c>
      <c r="C151" s="3">
        <v>43253.0</v>
      </c>
      <c r="D151" s="2" t="s">
        <v>420</v>
      </c>
      <c r="E151" s="2">
        <v>30.0</v>
      </c>
      <c r="F151" s="2" t="s">
        <v>296</v>
      </c>
      <c r="G151" s="2" t="s">
        <v>21</v>
      </c>
      <c r="H151" s="2" t="s">
        <v>13</v>
      </c>
      <c r="I151" s="2" t="s">
        <v>419</v>
      </c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ht="15.75" customHeight="1">
      <c r="A152" s="2">
        <v>151.0</v>
      </c>
      <c r="B152" s="2" t="s">
        <v>88</v>
      </c>
      <c r="C152" s="3">
        <v>43253.0</v>
      </c>
      <c r="D152" s="2" t="s">
        <v>421</v>
      </c>
      <c r="E152" s="2"/>
      <c r="F152" s="2" t="s">
        <v>422</v>
      </c>
      <c r="G152" s="2" t="s">
        <v>12</v>
      </c>
      <c r="H152" s="2" t="s">
        <v>13</v>
      </c>
      <c r="I152" s="9" t="s">
        <v>423</v>
      </c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ht="15.75" customHeight="1">
      <c r="A153" s="2">
        <v>152.0</v>
      </c>
      <c r="B153" s="2" t="s">
        <v>36</v>
      </c>
      <c r="C153" s="3">
        <v>43256.0</v>
      </c>
      <c r="D153" s="2" t="s">
        <v>424</v>
      </c>
      <c r="E153" s="2"/>
      <c r="F153" s="2" t="s">
        <v>425</v>
      </c>
      <c r="G153" s="2" t="s">
        <v>12</v>
      </c>
      <c r="H153" s="2" t="s">
        <v>13</v>
      </c>
      <c r="I153" s="2" t="s">
        <v>426</v>
      </c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ht="15.75" customHeight="1">
      <c r="A154" s="2">
        <v>153.0</v>
      </c>
      <c r="B154" s="2" t="s">
        <v>23</v>
      </c>
      <c r="C154" s="3">
        <v>43257.0</v>
      </c>
      <c r="D154" s="2" t="s">
        <v>427</v>
      </c>
      <c r="E154" s="2"/>
      <c r="F154" s="2" t="s">
        <v>179</v>
      </c>
      <c r="G154" s="2" t="s">
        <v>12</v>
      </c>
      <c r="H154" s="2" t="s">
        <v>30</v>
      </c>
      <c r="I154" s="2" t="s">
        <v>428</v>
      </c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ht="15.75" customHeight="1">
      <c r="A155" s="2">
        <v>154.0</v>
      </c>
      <c r="B155" s="2" t="s">
        <v>72</v>
      </c>
      <c r="C155" s="3">
        <v>43260.0</v>
      </c>
      <c r="D155" s="2" t="s">
        <v>196</v>
      </c>
      <c r="E155" s="2"/>
      <c r="F155" s="2" t="s">
        <v>429</v>
      </c>
      <c r="G155" s="2" t="s">
        <v>12</v>
      </c>
      <c r="H155" s="2" t="s">
        <v>13</v>
      </c>
      <c r="I155" s="46" t="s">
        <v>430</v>
      </c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ht="15.75" customHeight="1">
      <c r="A156" s="2">
        <v>155.0</v>
      </c>
      <c r="B156" s="2" t="s">
        <v>72</v>
      </c>
      <c r="C156" s="3">
        <v>43260.0</v>
      </c>
      <c r="D156" s="2" t="s">
        <v>310</v>
      </c>
      <c r="E156" s="2"/>
      <c r="F156" s="2" t="s">
        <v>429</v>
      </c>
      <c r="G156" s="2" t="s">
        <v>12</v>
      </c>
      <c r="H156" s="2" t="s">
        <v>13</v>
      </c>
      <c r="I156" s="2" t="s">
        <v>430</v>
      </c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ht="15.75" customHeight="1">
      <c r="A157" s="2">
        <v>156.0</v>
      </c>
      <c r="B157" s="2" t="s">
        <v>72</v>
      </c>
      <c r="C157" s="3">
        <v>43260.0</v>
      </c>
      <c r="D157" s="2" t="s">
        <v>310</v>
      </c>
      <c r="E157" s="2"/>
      <c r="F157" s="2" t="s">
        <v>429</v>
      </c>
      <c r="G157" s="2" t="s">
        <v>12</v>
      </c>
      <c r="H157" s="2" t="s">
        <v>13</v>
      </c>
      <c r="I157" s="2" t="s">
        <v>430</v>
      </c>
      <c r="J157" s="66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ht="15.75" customHeight="1">
      <c r="A158" s="2">
        <v>157.0</v>
      </c>
      <c r="B158" s="2" t="s">
        <v>72</v>
      </c>
      <c r="C158" s="3">
        <v>43260.0</v>
      </c>
      <c r="D158" s="2" t="s">
        <v>310</v>
      </c>
      <c r="E158" s="2"/>
      <c r="F158" s="2" t="s">
        <v>429</v>
      </c>
      <c r="G158" s="2" t="s">
        <v>12</v>
      </c>
      <c r="H158" s="2" t="s">
        <v>13</v>
      </c>
      <c r="I158" s="2" t="s">
        <v>430</v>
      </c>
      <c r="J158" s="66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ht="15.75" customHeight="1">
      <c r="A159" s="2">
        <v>158.0</v>
      </c>
      <c r="B159" s="2" t="s">
        <v>95</v>
      </c>
      <c r="C159" s="3">
        <v>43262.0</v>
      </c>
      <c r="D159" s="2" t="s">
        <v>431</v>
      </c>
      <c r="E159" s="2">
        <v>39.0</v>
      </c>
      <c r="F159" s="2" t="s">
        <v>432</v>
      </c>
      <c r="G159" s="2" t="s">
        <v>21</v>
      </c>
      <c r="H159" s="2" t="s">
        <v>13</v>
      </c>
      <c r="I159" s="2" t="s">
        <v>433</v>
      </c>
      <c r="J159" s="66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ht="15.75" customHeight="1">
      <c r="A160" s="2">
        <v>159.0</v>
      </c>
      <c r="B160" s="2" t="s">
        <v>57</v>
      </c>
      <c r="C160" s="3">
        <v>43265.0</v>
      </c>
      <c r="D160" s="2" t="s">
        <v>434</v>
      </c>
      <c r="E160" s="2"/>
      <c r="F160" s="2" t="s">
        <v>435</v>
      </c>
      <c r="G160" s="2" t="s">
        <v>12</v>
      </c>
      <c r="H160" s="2" t="s">
        <v>13</v>
      </c>
      <c r="I160" s="46" t="s">
        <v>436</v>
      </c>
      <c r="J160" s="36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ht="15.75" customHeight="1">
      <c r="A161" s="2">
        <v>160.0</v>
      </c>
      <c r="B161" s="2" t="s">
        <v>36</v>
      </c>
      <c r="C161" s="3">
        <v>43266.0</v>
      </c>
      <c r="D161" s="2" t="s">
        <v>437</v>
      </c>
      <c r="E161" s="2">
        <v>40.0</v>
      </c>
      <c r="F161" s="2" t="s">
        <v>205</v>
      </c>
      <c r="G161" s="2" t="s">
        <v>12</v>
      </c>
      <c r="H161" s="2" t="s">
        <v>13</v>
      </c>
      <c r="I161" s="46" t="s">
        <v>438</v>
      </c>
      <c r="J161" s="36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ht="15.75" customHeight="1">
      <c r="A162" s="2">
        <v>161.0</v>
      </c>
      <c r="B162" s="2" t="s">
        <v>57</v>
      </c>
      <c r="C162" s="3">
        <v>43266.0</v>
      </c>
      <c r="D162" s="2" t="s">
        <v>310</v>
      </c>
      <c r="E162" s="2"/>
      <c r="F162" s="2" t="s">
        <v>439</v>
      </c>
      <c r="G162" s="2" t="s">
        <v>21</v>
      </c>
      <c r="H162" s="2" t="s">
        <v>13</v>
      </c>
      <c r="I162" s="2" t="s">
        <v>440</v>
      </c>
      <c r="J162" s="36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ht="15.75" customHeight="1">
      <c r="A163" s="2">
        <v>162.0</v>
      </c>
      <c r="B163" s="2" t="s">
        <v>57</v>
      </c>
      <c r="C163" s="3">
        <v>43266.0</v>
      </c>
      <c r="D163" s="2" t="s">
        <v>310</v>
      </c>
      <c r="E163" s="2"/>
      <c r="F163" s="2" t="s">
        <v>439</v>
      </c>
      <c r="G163" s="2" t="s">
        <v>21</v>
      </c>
      <c r="H163" s="2" t="s">
        <v>13</v>
      </c>
      <c r="I163" s="2" t="s">
        <v>440</v>
      </c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ht="15.75" customHeight="1">
      <c r="A164" s="2">
        <v>163.0</v>
      </c>
      <c r="B164" s="2" t="s">
        <v>57</v>
      </c>
      <c r="C164" s="3">
        <v>43266.0</v>
      </c>
      <c r="D164" s="2" t="s">
        <v>310</v>
      </c>
      <c r="E164" s="2"/>
      <c r="F164" s="2" t="s">
        <v>439</v>
      </c>
      <c r="G164" s="2" t="s">
        <v>21</v>
      </c>
      <c r="H164" s="2" t="s">
        <v>13</v>
      </c>
      <c r="I164" s="2" t="s">
        <v>440</v>
      </c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ht="15.75" customHeight="1">
      <c r="A165" s="2">
        <v>164.0</v>
      </c>
      <c r="B165" s="2" t="s">
        <v>57</v>
      </c>
      <c r="C165" s="3">
        <v>43266.0</v>
      </c>
      <c r="D165" s="2" t="s">
        <v>310</v>
      </c>
      <c r="E165" s="2"/>
      <c r="F165" s="2" t="s">
        <v>439</v>
      </c>
      <c r="G165" s="2" t="s">
        <v>21</v>
      </c>
      <c r="H165" s="2" t="s">
        <v>13</v>
      </c>
      <c r="I165" s="2" t="s">
        <v>440</v>
      </c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ht="15.75" customHeight="1">
      <c r="A166" s="2">
        <v>165.0</v>
      </c>
      <c r="B166" s="2" t="s">
        <v>57</v>
      </c>
      <c r="C166" s="3">
        <v>43266.0</v>
      </c>
      <c r="D166" s="2" t="s">
        <v>310</v>
      </c>
      <c r="E166" s="2"/>
      <c r="F166" s="2" t="s">
        <v>439</v>
      </c>
      <c r="G166" s="2" t="s">
        <v>21</v>
      </c>
      <c r="H166" s="2" t="s">
        <v>13</v>
      </c>
      <c r="I166" s="63" t="s">
        <v>440</v>
      </c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ht="15.75" customHeight="1">
      <c r="A167" s="2">
        <v>166.0</v>
      </c>
      <c r="B167" s="2" t="s">
        <v>57</v>
      </c>
      <c r="C167" s="3">
        <v>43266.0</v>
      </c>
      <c r="D167" s="2" t="s">
        <v>310</v>
      </c>
      <c r="E167" s="2"/>
      <c r="F167" s="2" t="s">
        <v>439</v>
      </c>
      <c r="G167" s="2" t="s">
        <v>21</v>
      </c>
      <c r="H167" s="2" t="s">
        <v>13</v>
      </c>
      <c r="I167" s="63" t="s">
        <v>440</v>
      </c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ht="15.75" customHeight="1">
      <c r="A168" s="2">
        <v>167.0</v>
      </c>
      <c r="B168" s="16" t="s">
        <v>27</v>
      </c>
      <c r="C168" s="3">
        <v>43271.0</v>
      </c>
      <c r="D168" s="2" t="s">
        <v>441</v>
      </c>
      <c r="E168" s="2"/>
      <c r="F168" s="16" t="s">
        <v>339</v>
      </c>
      <c r="G168" s="2" t="s">
        <v>21</v>
      </c>
      <c r="H168" s="2" t="s">
        <v>13</v>
      </c>
      <c r="I168" s="22" t="s">
        <v>442</v>
      </c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ht="15.75" customHeight="1">
      <c r="A169" s="2">
        <v>168.0</v>
      </c>
      <c r="B169" s="2" t="s">
        <v>23</v>
      </c>
      <c r="C169" s="3">
        <v>43271.0</v>
      </c>
      <c r="D169" s="2" t="s">
        <v>443</v>
      </c>
      <c r="E169" s="2"/>
      <c r="F169" s="2" t="s">
        <v>444</v>
      </c>
      <c r="G169" s="2" t="s">
        <v>21</v>
      </c>
      <c r="H169" s="2" t="s">
        <v>13</v>
      </c>
      <c r="I169" s="2" t="s">
        <v>445</v>
      </c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ht="15.75" customHeight="1">
      <c r="A170" s="2">
        <v>169.0</v>
      </c>
      <c r="B170" s="2" t="s">
        <v>88</v>
      </c>
      <c r="C170" s="3">
        <v>43273.0</v>
      </c>
      <c r="D170" s="2" t="s">
        <v>446</v>
      </c>
      <c r="E170" s="2"/>
      <c r="F170" s="2" t="s">
        <v>210</v>
      </c>
      <c r="G170" s="2" t="s">
        <v>21</v>
      </c>
      <c r="H170" s="2" t="s">
        <v>13</v>
      </c>
      <c r="I170" s="9" t="s">
        <v>447</v>
      </c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ht="15.75" customHeight="1">
      <c r="A171" s="2">
        <v>170.0</v>
      </c>
      <c r="B171" s="2" t="s">
        <v>36</v>
      </c>
      <c r="C171" s="3">
        <v>43274.0</v>
      </c>
      <c r="D171" s="2" t="s">
        <v>448</v>
      </c>
      <c r="E171" s="2"/>
      <c r="F171" s="2" t="s">
        <v>449</v>
      </c>
      <c r="G171" s="2" t="s">
        <v>21</v>
      </c>
      <c r="H171" s="2" t="s">
        <v>13</v>
      </c>
      <c r="I171" s="2" t="s">
        <v>450</v>
      </c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ht="15.75" customHeight="1">
      <c r="A172" s="2">
        <v>171.0</v>
      </c>
      <c r="B172" s="2" t="s">
        <v>36</v>
      </c>
      <c r="C172" s="3">
        <v>43280.0</v>
      </c>
      <c r="D172" s="2" t="s">
        <v>451</v>
      </c>
      <c r="E172" s="2"/>
      <c r="F172" s="2" t="s">
        <v>452</v>
      </c>
      <c r="G172" s="2" t="s">
        <v>21</v>
      </c>
      <c r="H172" s="2" t="s">
        <v>13</v>
      </c>
      <c r="I172" s="2" t="s">
        <v>453</v>
      </c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ht="15.75" customHeight="1">
      <c r="A173" s="2">
        <v>172.0</v>
      </c>
      <c r="B173" s="2" t="s">
        <v>57</v>
      </c>
      <c r="C173" s="3">
        <v>43280.0</v>
      </c>
      <c r="D173" s="2" t="s">
        <v>454</v>
      </c>
      <c r="E173" s="2"/>
      <c r="F173" s="2" t="s">
        <v>455</v>
      </c>
      <c r="G173" s="2" t="s">
        <v>12</v>
      </c>
      <c r="H173" s="2" t="s">
        <v>30</v>
      </c>
      <c r="I173" s="63" t="s">
        <v>456</v>
      </c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ht="15.75" customHeight="1">
      <c r="A174" s="2">
        <v>173.0</v>
      </c>
      <c r="B174" s="2" t="s">
        <v>18</v>
      </c>
      <c r="C174" s="3">
        <v>43280.0</v>
      </c>
      <c r="D174" s="2" t="s">
        <v>457</v>
      </c>
      <c r="E174" s="2"/>
      <c r="F174" s="2" t="s">
        <v>18</v>
      </c>
      <c r="G174" s="2" t="s">
        <v>12</v>
      </c>
      <c r="H174" s="2" t="s">
        <v>13</v>
      </c>
      <c r="I174" s="9" t="s">
        <v>458</v>
      </c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ht="15.75" customHeight="1">
      <c r="A175" s="2">
        <v>174.0</v>
      </c>
      <c r="B175" s="2" t="s">
        <v>53</v>
      </c>
      <c r="C175" s="3">
        <v>43281.0</v>
      </c>
      <c r="D175" s="2" t="s">
        <v>459</v>
      </c>
      <c r="E175" s="2"/>
      <c r="F175" s="2" t="s">
        <v>460</v>
      </c>
      <c r="G175" s="2" t="s">
        <v>12</v>
      </c>
      <c r="H175" s="2" t="s">
        <v>30</v>
      </c>
      <c r="I175" s="22" t="s">
        <v>461</v>
      </c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ht="15.75" customHeight="1">
      <c r="A176" s="2">
        <v>175.0</v>
      </c>
      <c r="B176" s="2" t="s">
        <v>57</v>
      </c>
      <c r="C176" s="3">
        <v>43281.0</v>
      </c>
      <c r="D176" s="2" t="s">
        <v>462</v>
      </c>
      <c r="E176" s="2">
        <v>42.0</v>
      </c>
      <c r="F176" s="2" t="s">
        <v>463</v>
      </c>
      <c r="G176" s="2" t="s">
        <v>47</v>
      </c>
      <c r="H176" s="2" t="s">
        <v>13</v>
      </c>
      <c r="I176" s="2" t="s">
        <v>464</v>
      </c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ht="15.75" customHeight="1">
      <c r="A177" s="2">
        <v>176.0</v>
      </c>
      <c r="B177" s="2" t="s">
        <v>100</v>
      </c>
      <c r="C177" s="3">
        <v>43283.0</v>
      </c>
      <c r="D177" s="2" t="s">
        <v>465</v>
      </c>
      <c r="E177" s="2"/>
      <c r="F177" s="2" t="s">
        <v>194</v>
      </c>
      <c r="G177" s="2" t="s">
        <v>21</v>
      </c>
      <c r="H177" s="2" t="s">
        <v>13</v>
      </c>
      <c r="I177" s="63" t="s">
        <v>466</v>
      </c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ht="15.75" customHeight="1">
      <c r="A178" s="2">
        <v>177.0</v>
      </c>
      <c r="B178" s="2" t="s">
        <v>95</v>
      </c>
      <c r="C178" s="3">
        <v>43283.0</v>
      </c>
      <c r="D178" s="2" t="s">
        <v>467</v>
      </c>
      <c r="E178" s="2">
        <v>29.0</v>
      </c>
      <c r="F178" s="2" t="s">
        <v>468</v>
      </c>
      <c r="G178" s="2" t="s">
        <v>12</v>
      </c>
      <c r="H178" s="2" t="s">
        <v>13</v>
      </c>
      <c r="I178" s="2" t="s">
        <v>469</v>
      </c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ht="15.75" customHeight="1">
      <c r="A179" s="2">
        <v>178.0</v>
      </c>
      <c r="B179" s="2" t="s">
        <v>130</v>
      </c>
      <c r="C179" s="3">
        <v>43283.0</v>
      </c>
      <c r="D179" s="2" t="s">
        <v>470</v>
      </c>
      <c r="E179" s="2"/>
      <c r="F179" s="2" t="s">
        <v>471</v>
      </c>
      <c r="G179" s="2" t="s">
        <v>21</v>
      </c>
      <c r="H179" s="2" t="s">
        <v>13</v>
      </c>
      <c r="I179" s="2" t="s">
        <v>472</v>
      </c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ht="15.75" customHeight="1">
      <c r="A180" s="2">
        <v>179.0</v>
      </c>
      <c r="B180" s="16" t="s">
        <v>27</v>
      </c>
      <c r="C180" s="3">
        <v>43284.0</v>
      </c>
      <c r="D180" s="2" t="s">
        <v>473</v>
      </c>
      <c r="E180" s="2"/>
      <c r="F180" s="16" t="s">
        <v>474</v>
      </c>
      <c r="G180" s="2" t="s">
        <v>12</v>
      </c>
      <c r="H180" s="2" t="s">
        <v>13</v>
      </c>
      <c r="I180" s="22" t="s">
        <v>475</v>
      </c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ht="15.75" customHeight="1">
      <c r="A181" s="2">
        <v>180.0</v>
      </c>
      <c r="B181" s="16" t="s">
        <v>27</v>
      </c>
      <c r="C181" s="3">
        <v>43284.0</v>
      </c>
      <c r="D181" s="2" t="s">
        <v>476</v>
      </c>
      <c r="E181" s="2"/>
      <c r="F181" s="16" t="s">
        <v>477</v>
      </c>
      <c r="G181" s="2" t="s">
        <v>12</v>
      </c>
      <c r="H181" s="2" t="s">
        <v>13</v>
      </c>
      <c r="I181" s="22" t="s">
        <v>478</v>
      </c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ht="15.75" customHeight="1">
      <c r="A182" s="2">
        <v>181.0</v>
      </c>
      <c r="B182" s="16" t="s">
        <v>27</v>
      </c>
      <c r="C182" s="3">
        <v>43284.0</v>
      </c>
      <c r="D182" s="2" t="s">
        <v>479</v>
      </c>
      <c r="E182" s="2"/>
      <c r="F182" s="16" t="s">
        <v>474</v>
      </c>
      <c r="G182" s="2" t="s">
        <v>12</v>
      </c>
      <c r="H182" s="2" t="s">
        <v>13</v>
      </c>
      <c r="I182" s="22" t="s">
        <v>480</v>
      </c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ht="15.75" customHeight="1">
      <c r="A183" s="2">
        <v>182.0</v>
      </c>
      <c r="B183" s="16" t="s">
        <v>44</v>
      </c>
      <c r="C183" s="3">
        <v>43284.0</v>
      </c>
      <c r="D183" s="2" t="s">
        <v>481</v>
      </c>
      <c r="E183" s="2">
        <v>28.0</v>
      </c>
      <c r="F183" s="16" t="s">
        <v>128</v>
      </c>
      <c r="G183" s="2" t="s">
        <v>47</v>
      </c>
      <c r="H183" s="2" t="s">
        <v>13</v>
      </c>
      <c r="I183" s="22" t="s">
        <v>482</v>
      </c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ht="15.75" customHeight="1">
      <c r="A184" s="2">
        <v>183.0</v>
      </c>
      <c r="B184" s="2" t="s">
        <v>36</v>
      </c>
      <c r="C184" s="3">
        <v>43284.0</v>
      </c>
      <c r="D184" s="2" t="s">
        <v>483</v>
      </c>
      <c r="E184" s="2">
        <v>39.0</v>
      </c>
      <c r="F184" s="2" t="s">
        <v>484</v>
      </c>
      <c r="G184" s="2" t="s">
        <v>21</v>
      </c>
      <c r="H184" s="2" t="s">
        <v>64</v>
      </c>
      <c r="I184" s="2" t="s">
        <v>485</v>
      </c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ht="15.75" customHeight="1">
      <c r="A185" s="2">
        <v>184.0</v>
      </c>
      <c r="B185" s="2" t="s">
        <v>78</v>
      </c>
      <c r="C185" s="3">
        <v>43284.0</v>
      </c>
      <c r="D185" s="2" t="s">
        <v>310</v>
      </c>
      <c r="E185" s="2"/>
      <c r="F185" s="2" t="s">
        <v>229</v>
      </c>
      <c r="G185" s="2" t="s">
        <v>12</v>
      </c>
      <c r="H185" s="2" t="s">
        <v>13</v>
      </c>
      <c r="I185" s="2" t="s">
        <v>486</v>
      </c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ht="15.75" customHeight="1">
      <c r="A186" s="2">
        <v>185.0</v>
      </c>
      <c r="B186" s="2" t="s">
        <v>52</v>
      </c>
      <c r="C186" s="3">
        <v>43287.0</v>
      </c>
      <c r="D186" s="2" t="s">
        <v>487</v>
      </c>
      <c r="E186" s="2">
        <v>38.0</v>
      </c>
      <c r="F186" s="2" t="s">
        <v>488</v>
      </c>
      <c r="G186" s="2" t="s">
        <v>21</v>
      </c>
      <c r="H186" s="2" t="s">
        <v>13</v>
      </c>
      <c r="I186" s="2" t="s">
        <v>489</v>
      </c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ht="15.75" customHeight="1">
      <c r="A187" s="2">
        <v>186.0</v>
      </c>
      <c r="B187" s="2" t="s">
        <v>52</v>
      </c>
      <c r="C187" s="3">
        <v>43287.0</v>
      </c>
      <c r="D187" s="2" t="s">
        <v>490</v>
      </c>
      <c r="E187" s="2">
        <v>40.0</v>
      </c>
      <c r="F187" s="2" t="s">
        <v>488</v>
      </c>
      <c r="G187" s="2" t="s">
        <v>21</v>
      </c>
      <c r="H187" s="2" t="s">
        <v>13</v>
      </c>
      <c r="I187" s="2" t="s">
        <v>489</v>
      </c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ht="15.75" customHeight="1">
      <c r="A188" s="2">
        <v>187.0</v>
      </c>
      <c r="B188" s="16" t="s">
        <v>27</v>
      </c>
      <c r="C188" s="3">
        <v>43289.0</v>
      </c>
      <c r="D188" s="2" t="s">
        <v>491</v>
      </c>
      <c r="E188" s="2"/>
      <c r="F188" s="16" t="s">
        <v>240</v>
      </c>
      <c r="G188" s="2" t="s">
        <v>12</v>
      </c>
      <c r="H188" s="2" t="s">
        <v>13</v>
      </c>
      <c r="I188" s="22" t="s">
        <v>492</v>
      </c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ht="15.75" customHeight="1">
      <c r="A189" s="2">
        <v>188.0</v>
      </c>
      <c r="B189" s="16" t="s">
        <v>143</v>
      </c>
      <c r="C189" s="3">
        <v>43292.0</v>
      </c>
      <c r="D189" s="2" t="s">
        <v>493</v>
      </c>
      <c r="E189" s="2"/>
      <c r="F189" s="16" t="s">
        <v>494</v>
      </c>
      <c r="G189" s="2" t="s">
        <v>21</v>
      </c>
      <c r="H189" s="2" t="s">
        <v>13</v>
      </c>
      <c r="I189" s="22" t="s">
        <v>495</v>
      </c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ht="15.75" customHeight="1">
      <c r="A190" s="2">
        <v>189.0</v>
      </c>
      <c r="B190" s="2" t="s">
        <v>100</v>
      </c>
      <c r="C190" s="3">
        <v>43292.0</v>
      </c>
      <c r="D190" s="2" t="s">
        <v>496</v>
      </c>
      <c r="E190" s="2"/>
      <c r="F190" s="2" t="s">
        <v>376</v>
      </c>
      <c r="G190" s="2" t="s">
        <v>12</v>
      </c>
      <c r="H190" s="2" t="s">
        <v>13</v>
      </c>
      <c r="I190" s="2" t="s">
        <v>497</v>
      </c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ht="15.75" customHeight="1">
      <c r="A191" s="2">
        <v>190.0</v>
      </c>
      <c r="B191" s="2" t="s">
        <v>53</v>
      </c>
      <c r="C191" s="3">
        <v>43292.0</v>
      </c>
      <c r="D191" s="2" t="s">
        <v>498</v>
      </c>
      <c r="E191" s="2">
        <v>35.0</v>
      </c>
      <c r="F191" s="2" t="s">
        <v>364</v>
      </c>
      <c r="G191" s="2" t="s">
        <v>21</v>
      </c>
      <c r="H191" s="2" t="s">
        <v>13</v>
      </c>
      <c r="I191" s="2" t="s">
        <v>499</v>
      </c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ht="15.75" customHeight="1">
      <c r="A192" s="2">
        <v>191.0</v>
      </c>
      <c r="B192" s="2" t="s">
        <v>53</v>
      </c>
      <c r="C192" s="3">
        <v>43292.0</v>
      </c>
      <c r="D192" s="2" t="s">
        <v>500</v>
      </c>
      <c r="E192" s="2">
        <v>32.0</v>
      </c>
      <c r="F192" s="2" t="s">
        <v>364</v>
      </c>
      <c r="G192" s="2" t="s">
        <v>21</v>
      </c>
      <c r="H192" s="2" t="s">
        <v>13</v>
      </c>
      <c r="I192" s="66" t="s">
        <v>499</v>
      </c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ht="15.75" customHeight="1">
      <c r="A193" s="2">
        <v>192.0</v>
      </c>
      <c r="B193" s="2" t="s">
        <v>53</v>
      </c>
      <c r="C193" s="3">
        <v>43292.0</v>
      </c>
      <c r="D193" s="2" t="s">
        <v>501</v>
      </c>
      <c r="E193" s="2">
        <v>28.0</v>
      </c>
      <c r="F193" s="2" t="s">
        <v>364</v>
      </c>
      <c r="G193" s="2" t="s">
        <v>21</v>
      </c>
      <c r="H193" s="2" t="s">
        <v>13</v>
      </c>
      <c r="I193" s="63" t="s">
        <v>499</v>
      </c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ht="15.75" customHeight="1">
      <c r="A194" s="2">
        <v>193.0</v>
      </c>
      <c r="B194" s="2" t="s">
        <v>53</v>
      </c>
      <c r="C194" s="3">
        <v>43292.0</v>
      </c>
      <c r="D194" s="2" t="s">
        <v>502</v>
      </c>
      <c r="E194" s="2">
        <v>31.0</v>
      </c>
      <c r="F194" s="2" t="s">
        <v>364</v>
      </c>
      <c r="G194" s="2" t="s">
        <v>21</v>
      </c>
      <c r="H194" s="2" t="s">
        <v>13</v>
      </c>
      <c r="I194" s="2" t="s">
        <v>499</v>
      </c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ht="15.75" customHeight="1">
      <c r="A195" s="2">
        <v>194.0</v>
      </c>
      <c r="B195" s="16" t="s">
        <v>27</v>
      </c>
      <c r="C195" s="3">
        <v>43294.0</v>
      </c>
      <c r="D195" s="2" t="s">
        <v>503</v>
      </c>
      <c r="E195" s="2"/>
      <c r="F195" s="16" t="s">
        <v>41</v>
      </c>
      <c r="G195" s="2" t="s">
        <v>12</v>
      </c>
      <c r="H195" s="2" t="s">
        <v>30</v>
      </c>
      <c r="I195" s="22" t="s">
        <v>504</v>
      </c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ht="15.75" customHeight="1">
      <c r="A196" s="2">
        <v>195.0</v>
      </c>
      <c r="B196" s="2" t="s">
        <v>57</v>
      </c>
      <c r="C196" s="3">
        <v>43295.0</v>
      </c>
      <c r="D196" s="2" t="s">
        <v>505</v>
      </c>
      <c r="E196" s="2">
        <v>32.0</v>
      </c>
      <c r="F196" s="2" t="s">
        <v>506</v>
      </c>
      <c r="G196" s="2" t="s">
        <v>21</v>
      </c>
      <c r="H196" s="2" t="s">
        <v>13</v>
      </c>
      <c r="I196" s="2" t="s">
        <v>507</v>
      </c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ht="15.75" customHeight="1">
      <c r="A197" s="2">
        <v>196.0</v>
      </c>
      <c r="B197" s="2" t="s">
        <v>57</v>
      </c>
      <c r="C197" s="3">
        <v>43295.0</v>
      </c>
      <c r="D197" s="2" t="s">
        <v>508</v>
      </c>
      <c r="E197" s="2">
        <v>23.0</v>
      </c>
      <c r="F197" s="2" t="s">
        <v>506</v>
      </c>
      <c r="G197" s="2" t="s">
        <v>21</v>
      </c>
      <c r="H197" s="2" t="s">
        <v>13</v>
      </c>
      <c r="I197" s="2" t="s">
        <v>507</v>
      </c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ht="15.75" customHeight="1">
      <c r="A198" s="2">
        <v>197.0</v>
      </c>
      <c r="B198" s="2" t="s">
        <v>57</v>
      </c>
      <c r="C198" s="3">
        <v>43295.0</v>
      </c>
      <c r="D198" s="2" t="s">
        <v>509</v>
      </c>
      <c r="E198" s="2">
        <v>48.0</v>
      </c>
      <c r="F198" s="2" t="s">
        <v>506</v>
      </c>
      <c r="G198" s="2" t="s">
        <v>21</v>
      </c>
      <c r="H198" s="2" t="s">
        <v>13</v>
      </c>
      <c r="I198" s="2" t="s">
        <v>507</v>
      </c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ht="15.75" customHeight="1">
      <c r="A199" s="2">
        <v>198.0</v>
      </c>
      <c r="B199" s="2" t="s">
        <v>78</v>
      </c>
      <c r="C199" s="3">
        <v>43295.0</v>
      </c>
      <c r="D199" s="2" t="s">
        <v>510</v>
      </c>
      <c r="E199" s="2">
        <v>31.0</v>
      </c>
      <c r="F199" s="2" t="s">
        <v>229</v>
      </c>
      <c r="G199" s="2" t="s">
        <v>12</v>
      </c>
      <c r="H199" s="2" t="s">
        <v>13</v>
      </c>
      <c r="I199" s="2" t="s">
        <v>511</v>
      </c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ht="15.75" customHeight="1">
      <c r="A200" s="2">
        <v>199.0</v>
      </c>
      <c r="B200" s="2" t="s">
        <v>23</v>
      </c>
      <c r="C200" s="3">
        <v>43297.0</v>
      </c>
      <c r="D200" s="2" t="s">
        <v>512</v>
      </c>
      <c r="E200" s="2">
        <v>50.0</v>
      </c>
      <c r="F200" s="2" t="s">
        <v>513</v>
      </c>
      <c r="G200" s="2" t="s">
        <v>21</v>
      </c>
      <c r="H200" s="2" t="s">
        <v>13</v>
      </c>
      <c r="I200" s="2" t="s">
        <v>514</v>
      </c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ht="15.75" customHeight="1">
      <c r="A201" s="2">
        <v>200.0</v>
      </c>
      <c r="B201" s="2" t="s">
        <v>52</v>
      </c>
      <c r="C201" s="3">
        <v>43298.0</v>
      </c>
      <c r="D201" s="2" t="s">
        <v>515</v>
      </c>
      <c r="E201" s="2">
        <v>28.0</v>
      </c>
      <c r="F201" s="2" t="s">
        <v>324</v>
      </c>
      <c r="G201" s="2" t="s">
        <v>12</v>
      </c>
      <c r="H201" s="2" t="s">
        <v>13</v>
      </c>
      <c r="I201" s="2" t="s">
        <v>516</v>
      </c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ht="15.75" customHeight="1">
      <c r="A202" s="2">
        <v>201.0</v>
      </c>
      <c r="B202" s="2" t="s">
        <v>52</v>
      </c>
      <c r="C202" s="3">
        <v>43298.0</v>
      </c>
      <c r="D202" s="2" t="s">
        <v>517</v>
      </c>
      <c r="E202" s="2">
        <v>34.0</v>
      </c>
      <c r="F202" s="2" t="s">
        <v>324</v>
      </c>
      <c r="G202" s="2" t="s">
        <v>12</v>
      </c>
      <c r="H202" s="2" t="s">
        <v>13</v>
      </c>
      <c r="I202" s="2" t="s">
        <v>516</v>
      </c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ht="15.75" customHeight="1">
      <c r="A203" s="2">
        <v>202.0</v>
      </c>
      <c r="B203" s="2" t="s">
        <v>78</v>
      </c>
      <c r="C203" s="3">
        <v>43299.0</v>
      </c>
      <c r="D203" s="2" t="s">
        <v>518</v>
      </c>
      <c r="E203" s="2">
        <v>34.0</v>
      </c>
      <c r="F203" s="2" t="s">
        <v>229</v>
      </c>
      <c r="G203" s="2" t="s">
        <v>12</v>
      </c>
      <c r="H203" s="2" t="s">
        <v>13</v>
      </c>
      <c r="I203" s="67" t="s">
        <v>519</v>
      </c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ht="15.75" customHeight="1">
      <c r="A204" s="2">
        <v>203.0</v>
      </c>
      <c r="B204" s="2" t="s">
        <v>110</v>
      </c>
      <c r="C204" s="3">
        <v>43299.0</v>
      </c>
      <c r="D204" s="2" t="s">
        <v>520</v>
      </c>
      <c r="E204" s="2"/>
      <c r="F204" s="2" t="s">
        <v>270</v>
      </c>
      <c r="G204" s="2" t="s">
        <v>21</v>
      </c>
      <c r="H204" s="2" t="s">
        <v>13</v>
      </c>
      <c r="I204" s="2" t="s">
        <v>521</v>
      </c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ht="15.75" customHeight="1">
      <c r="A205" s="2">
        <v>204.0</v>
      </c>
      <c r="B205" s="2" t="s">
        <v>66</v>
      </c>
      <c r="C205" s="3">
        <v>43303.0</v>
      </c>
      <c r="D205" s="2" t="s">
        <v>310</v>
      </c>
      <c r="E205" s="2"/>
      <c r="F205" s="2" t="s">
        <v>522</v>
      </c>
      <c r="G205" s="2" t="s">
        <v>21</v>
      </c>
      <c r="H205" s="2" t="s">
        <v>13</v>
      </c>
      <c r="I205" s="2" t="s">
        <v>523</v>
      </c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ht="15.75" customHeight="1">
      <c r="A206" s="2">
        <v>205.0</v>
      </c>
      <c r="B206" s="2" t="s">
        <v>23</v>
      </c>
      <c r="C206" s="3">
        <v>43304.0</v>
      </c>
      <c r="D206" s="2" t="s">
        <v>524</v>
      </c>
      <c r="E206" s="2">
        <v>47.0</v>
      </c>
      <c r="F206" s="2" t="s">
        <v>179</v>
      </c>
      <c r="G206" s="2" t="s">
        <v>21</v>
      </c>
      <c r="H206" s="2" t="s">
        <v>13</v>
      </c>
      <c r="I206" s="68" t="s">
        <v>525</v>
      </c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ht="15.75" customHeight="1">
      <c r="A207" s="2">
        <v>206.0</v>
      </c>
      <c r="B207" s="9" t="s">
        <v>66</v>
      </c>
      <c r="C207" s="69">
        <v>43304.0</v>
      </c>
      <c r="D207" s="9" t="s">
        <v>526</v>
      </c>
      <c r="E207" s="9">
        <v>39.0</v>
      </c>
      <c r="F207" s="9" t="s">
        <v>527</v>
      </c>
      <c r="G207" s="2" t="s">
        <v>21</v>
      </c>
      <c r="H207" s="2" t="s">
        <v>13</v>
      </c>
      <c r="I207" s="9" t="s">
        <v>528</v>
      </c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</row>
    <row r="208" ht="15.75" customHeight="1">
      <c r="A208" s="2">
        <v>207.0</v>
      </c>
      <c r="B208" s="16" t="s">
        <v>44</v>
      </c>
      <c r="C208" s="3">
        <v>43305.0</v>
      </c>
      <c r="D208" s="2" t="s">
        <v>529</v>
      </c>
      <c r="E208" s="2">
        <v>22.0</v>
      </c>
      <c r="F208" s="16" t="s">
        <v>128</v>
      </c>
      <c r="G208" s="2" t="s">
        <v>12</v>
      </c>
      <c r="H208" s="2" t="s">
        <v>13</v>
      </c>
      <c r="I208" s="45" t="s">
        <v>530</v>
      </c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ht="15.75" customHeight="1">
      <c r="A209" s="2">
        <v>208.0</v>
      </c>
      <c r="B209" s="2" t="s">
        <v>36</v>
      </c>
      <c r="C209" s="3">
        <v>43306.0</v>
      </c>
      <c r="D209" s="2" t="s">
        <v>531</v>
      </c>
      <c r="E209" s="2"/>
      <c r="F209" s="2" t="s">
        <v>452</v>
      </c>
      <c r="G209" s="2" t="s">
        <v>21</v>
      </c>
      <c r="H209" s="2" t="s">
        <v>13</v>
      </c>
      <c r="I209" s="22" t="s">
        <v>532</v>
      </c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ht="15.75" customHeight="1">
      <c r="A210" s="2">
        <v>209.0</v>
      </c>
      <c r="B210" s="2" t="s">
        <v>118</v>
      </c>
      <c r="C210" s="3">
        <v>43308.0</v>
      </c>
      <c r="D210" s="2" t="s">
        <v>533</v>
      </c>
      <c r="E210" s="2"/>
      <c r="F210" s="2" t="s">
        <v>534</v>
      </c>
      <c r="G210" s="2" t="s">
        <v>12</v>
      </c>
      <c r="H210" s="2" t="s">
        <v>30</v>
      </c>
      <c r="I210" s="2" t="s">
        <v>535</v>
      </c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ht="15.75" customHeight="1">
      <c r="A211" s="2">
        <v>210.0</v>
      </c>
      <c r="B211" s="2" t="s">
        <v>95</v>
      </c>
      <c r="C211" s="3">
        <v>43308.0</v>
      </c>
      <c r="D211" s="2" t="s">
        <v>536</v>
      </c>
      <c r="E211" s="2"/>
      <c r="F211" s="2" t="s">
        <v>432</v>
      </c>
      <c r="G211" s="2" t="s">
        <v>12</v>
      </c>
      <c r="H211" s="2" t="s">
        <v>13</v>
      </c>
      <c r="I211" s="2" t="s">
        <v>537</v>
      </c>
      <c r="J211" s="36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ht="15.75" customHeight="1">
      <c r="A212" s="2">
        <v>211.0</v>
      </c>
      <c r="B212" s="2" t="s">
        <v>57</v>
      </c>
      <c r="C212" s="3">
        <v>43309.0</v>
      </c>
      <c r="D212" s="2" t="s">
        <v>538</v>
      </c>
      <c r="E212" s="2"/>
      <c r="F212" s="2" t="s">
        <v>539</v>
      </c>
      <c r="G212" s="2" t="s">
        <v>21</v>
      </c>
      <c r="H212" s="2" t="s">
        <v>13</v>
      </c>
      <c r="I212" s="63" t="s">
        <v>540</v>
      </c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ht="15.75" customHeight="1">
      <c r="A213" s="2">
        <v>212.0</v>
      </c>
      <c r="B213" s="2" t="s">
        <v>57</v>
      </c>
      <c r="C213" s="3">
        <v>43309.0</v>
      </c>
      <c r="D213" s="2" t="s">
        <v>541</v>
      </c>
      <c r="E213" s="2"/>
      <c r="F213" s="2" t="s">
        <v>539</v>
      </c>
      <c r="G213" s="2" t="s">
        <v>21</v>
      </c>
      <c r="H213" s="2" t="s">
        <v>13</v>
      </c>
      <c r="I213" s="2" t="s">
        <v>540</v>
      </c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ht="15.75" customHeight="1">
      <c r="A214" s="2">
        <v>213.0</v>
      </c>
      <c r="B214" s="2" t="s">
        <v>57</v>
      </c>
      <c r="C214" s="3">
        <v>43309.0</v>
      </c>
      <c r="D214" s="2" t="s">
        <v>542</v>
      </c>
      <c r="E214" s="2"/>
      <c r="F214" s="2" t="s">
        <v>539</v>
      </c>
      <c r="G214" s="2" t="s">
        <v>21</v>
      </c>
      <c r="H214" s="2" t="s">
        <v>13</v>
      </c>
      <c r="I214" s="2" t="s">
        <v>540</v>
      </c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ht="15.75" customHeight="1">
      <c r="A215" s="2">
        <v>214.0</v>
      </c>
      <c r="B215" s="2" t="s">
        <v>57</v>
      </c>
      <c r="C215" s="3">
        <v>43309.0</v>
      </c>
      <c r="D215" s="2" t="s">
        <v>543</v>
      </c>
      <c r="E215" s="2"/>
      <c r="F215" s="2" t="s">
        <v>539</v>
      </c>
      <c r="G215" s="2" t="s">
        <v>21</v>
      </c>
      <c r="H215" s="2" t="s">
        <v>13</v>
      </c>
      <c r="I215" s="2" t="s">
        <v>540</v>
      </c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ht="15.75" customHeight="1">
      <c r="A216" s="2">
        <v>215.0</v>
      </c>
      <c r="B216" s="2" t="s">
        <v>57</v>
      </c>
      <c r="C216" s="3">
        <v>43309.0</v>
      </c>
      <c r="D216" s="2" t="s">
        <v>544</v>
      </c>
      <c r="E216" s="2"/>
      <c r="F216" s="2" t="s">
        <v>539</v>
      </c>
      <c r="G216" s="2" t="s">
        <v>21</v>
      </c>
      <c r="H216" s="2" t="s">
        <v>13</v>
      </c>
      <c r="I216" s="2" t="s">
        <v>540</v>
      </c>
      <c r="J216" s="36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ht="15.75" customHeight="1">
      <c r="A217" s="2">
        <v>216.0</v>
      </c>
      <c r="B217" s="2" t="s">
        <v>78</v>
      </c>
      <c r="C217" s="3">
        <v>43310.0</v>
      </c>
      <c r="D217" s="2" t="s">
        <v>545</v>
      </c>
      <c r="E217" s="2"/>
      <c r="F217" s="2" t="s">
        <v>546</v>
      </c>
      <c r="G217" s="2" t="s">
        <v>12</v>
      </c>
      <c r="H217" s="2" t="s">
        <v>30</v>
      </c>
      <c r="I217" s="2" t="s">
        <v>547</v>
      </c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ht="15.75" customHeight="1">
      <c r="A218" s="2">
        <v>217.0</v>
      </c>
      <c r="B218" s="2" t="s">
        <v>88</v>
      </c>
      <c r="C218" s="30">
        <v>43310.0</v>
      </c>
      <c r="D218" s="2" t="s">
        <v>310</v>
      </c>
      <c r="E218" s="31"/>
      <c r="F218" s="31" t="s">
        <v>210</v>
      </c>
      <c r="G218" s="2" t="s">
        <v>21</v>
      </c>
      <c r="H218" s="2" t="s">
        <v>13</v>
      </c>
      <c r="I218" s="71" t="s">
        <v>548</v>
      </c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ht="15.75" customHeight="1">
      <c r="A219" s="2">
        <v>218.0</v>
      </c>
      <c r="B219" s="2" t="s">
        <v>95</v>
      </c>
      <c r="C219" s="3">
        <v>43311.0</v>
      </c>
      <c r="D219" s="2" t="s">
        <v>549</v>
      </c>
      <c r="E219" s="2"/>
      <c r="F219" s="2" t="s">
        <v>159</v>
      </c>
      <c r="G219" s="2" t="s">
        <v>12</v>
      </c>
      <c r="H219" s="2" t="s">
        <v>13</v>
      </c>
      <c r="I219" s="2" t="s">
        <v>550</v>
      </c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ht="15.75" customHeight="1">
      <c r="A220" s="2">
        <v>219.0</v>
      </c>
      <c r="B220" s="2" t="s">
        <v>52</v>
      </c>
      <c r="C220" s="3">
        <v>43311.0</v>
      </c>
      <c r="D220" s="2" t="s">
        <v>551</v>
      </c>
      <c r="E220" s="2"/>
      <c r="F220" s="2" t="s">
        <v>552</v>
      </c>
      <c r="G220" s="2" t="s">
        <v>12</v>
      </c>
      <c r="H220" s="2" t="s">
        <v>30</v>
      </c>
      <c r="I220" s="2" t="s">
        <v>553</v>
      </c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ht="15.75" customHeight="1">
      <c r="A221" s="2">
        <v>220.0</v>
      </c>
      <c r="B221" s="16" t="s">
        <v>27</v>
      </c>
      <c r="C221" s="3">
        <v>43314.0</v>
      </c>
      <c r="D221" s="2" t="s">
        <v>554</v>
      </c>
      <c r="E221" s="2"/>
      <c r="F221" s="16" t="s">
        <v>555</v>
      </c>
      <c r="G221" s="2" t="s">
        <v>21</v>
      </c>
      <c r="H221" s="2" t="s">
        <v>13</v>
      </c>
      <c r="I221" s="22" t="s">
        <v>556</v>
      </c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ht="15.75" customHeight="1">
      <c r="A222" s="2">
        <v>221.0</v>
      </c>
      <c r="B222" s="2" t="s">
        <v>36</v>
      </c>
      <c r="C222" s="3">
        <v>43317.0</v>
      </c>
      <c r="D222" s="2" t="s">
        <v>557</v>
      </c>
      <c r="E222" s="2"/>
      <c r="F222" s="2" t="s">
        <v>558</v>
      </c>
      <c r="G222" s="2" t="s">
        <v>12</v>
      </c>
      <c r="H222" s="2" t="s">
        <v>13</v>
      </c>
      <c r="I222" s="22" t="s">
        <v>559</v>
      </c>
      <c r="J222" s="36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ht="15.75" customHeight="1">
      <c r="A223" s="2">
        <v>222.0</v>
      </c>
      <c r="B223" s="2" t="s">
        <v>23</v>
      </c>
      <c r="C223" s="3">
        <v>43319.0</v>
      </c>
      <c r="D223" s="2" t="s">
        <v>560</v>
      </c>
      <c r="E223" s="2">
        <v>37.0</v>
      </c>
      <c r="F223" s="2" t="s">
        <v>561</v>
      </c>
      <c r="G223" s="2" t="s">
        <v>21</v>
      </c>
      <c r="H223" s="2" t="s">
        <v>13</v>
      </c>
      <c r="I223" s="63" t="s">
        <v>562</v>
      </c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ht="15.75" customHeight="1">
      <c r="A224" s="2">
        <v>223.0</v>
      </c>
      <c r="B224" s="2" t="s">
        <v>57</v>
      </c>
      <c r="C224" s="3">
        <v>43320.0</v>
      </c>
      <c r="D224" s="2" t="s">
        <v>563</v>
      </c>
      <c r="E224" s="2"/>
      <c r="F224" s="2" t="s">
        <v>564</v>
      </c>
      <c r="G224" s="2" t="s">
        <v>21</v>
      </c>
      <c r="H224" s="2" t="s">
        <v>13</v>
      </c>
      <c r="I224" s="72" t="s">
        <v>565</v>
      </c>
      <c r="J224" s="36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ht="15.75" customHeight="1">
      <c r="A225" s="2">
        <v>224.0</v>
      </c>
      <c r="B225" s="2" t="s">
        <v>57</v>
      </c>
      <c r="C225" s="3">
        <v>43320.0</v>
      </c>
      <c r="D225" s="2" t="s">
        <v>566</v>
      </c>
      <c r="E225" s="2"/>
      <c r="F225" s="2" t="s">
        <v>564</v>
      </c>
      <c r="G225" s="2" t="s">
        <v>21</v>
      </c>
      <c r="H225" s="2" t="s">
        <v>13</v>
      </c>
      <c r="I225" s="9" t="s">
        <v>565</v>
      </c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ht="15.75" customHeight="1">
      <c r="A226" s="2">
        <v>225.0</v>
      </c>
      <c r="B226" s="2" t="s">
        <v>57</v>
      </c>
      <c r="C226" s="3">
        <v>43320.0</v>
      </c>
      <c r="D226" s="2" t="s">
        <v>567</v>
      </c>
      <c r="E226" s="2"/>
      <c r="F226" s="2" t="s">
        <v>568</v>
      </c>
      <c r="G226" s="2" t="s">
        <v>21</v>
      </c>
      <c r="H226" s="2" t="s">
        <v>13</v>
      </c>
      <c r="I226" s="9" t="s">
        <v>565</v>
      </c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ht="15.75" customHeight="1">
      <c r="A227" s="2">
        <v>226.0</v>
      </c>
      <c r="B227" s="2" t="s">
        <v>110</v>
      </c>
      <c r="C227" s="3">
        <v>43320.0</v>
      </c>
      <c r="D227" s="2" t="s">
        <v>569</v>
      </c>
      <c r="E227" s="2"/>
      <c r="F227" s="2" t="s">
        <v>110</v>
      </c>
      <c r="G227" s="2" t="s">
        <v>12</v>
      </c>
      <c r="H227" s="2" t="s">
        <v>30</v>
      </c>
      <c r="I227" s="9" t="s">
        <v>570</v>
      </c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ht="15.75" customHeight="1">
      <c r="A228" s="2">
        <v>227.0</v>
      </c>
      <c r="B228" s="2" t="s">
        <v>52</v>
      </c>
      <c r="C228" s="3">
        <v>43321.0</v>
      </c>
      <c r="D228" s="2" t="s">
        <v>571</v>
      </c>
      <c r="E228" s="2">
        <v>36.0</v>
      </c>
      <c r="F228" s="2" t="s">
        <v>324</v>
      </c>
      <c r="G228" s="2" t="s">
        <v>12</v>
      </c>
      <c r="H228" s="2" t="s">
        <v>30</v>
      </c>
      <c r="I228" s="9" t="s">
        <v>572</v>
      </c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ht="15.75" customHeight="1">
      <c r="A229" s="2">
        <v>228.0</v>
      </c>
      <c r="B229" s="2" t="s">
        <v>52</v>
      </c>
      <c r="C229" s="3">
        <v>43321.0</v>
      </c>
      <c r="D229" s="2" t="s">
        <v>573</v>
      </c>
      <c r="E229" s="2">
        <v>30.0</v>
      </c>
      <c r="F229" s="2" t="s">
        <v>52</v>
      </c>
      <c r="G229" s="2" t="s">
        <v>12</v>
      </c>
      <c r="H229" s="2" t="s">
        <v>13</v>
      </c>
      <c r="I229" s="9" t="s">
        <v>574</v>
      </c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ht="15.75" customHeight="1">
      <c r="A230" s="2">
        <v>229.0</v>
      </c>
      <c r="B230" s="2" t="s">
        <v>105</v>
      </c>
      <c r="C230" s="3">
        <v>43321.0</v>
      </c>
      <c r="D230" s="2" t="s">
        <v>575</v>
      </c>
      <c r="E230" s="2"/>
      <c r="F230" s="2" t="s">
        <v>576</v>
      </c>
      <c r="G230" s="2" t="s">
        <v>12</v>
      </c>
      <c r="H230" s="2" t="s">
        <v>13</v>
      </c>
      <c r="I230" s="9" t="s">
        <v>577</v>
      </c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ht="15.75" customHeight="1">
      <c r="A231" s="2">
        <v>230.0</v>
      </c>
      <c r="B231" s="16" t="s">
        <v>27</v>
      </c>
      <c r="C231" s="3">
        <v>43323.0</v>
      </c>
      <c r="D231" s="61" t="s">
        <v>578</v>
      </c>
      <c r="E231" s="2"/>
      <c r="F231" s="16" t="s">
        <v>29</v>
      </c>
      <c r="G231" s="2" t="s">
        <v>21</v>
      </c>
      <c r="H231" s="2" t="s">
        <v>13</v>
      </c>
      <c r="I231" s="22" t="s">
        <v>579</v>
      </c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ht="15.75" customHeight="1">
      <c r="A232" s="2">
        <v>231.0</v>
      </c>
      <c r="B232" s="16" t="s">
        <v>27</v>
      </c>
      <c r="C232" s="3">
        <v>43324.0</v>
      </c>
      <c r="D232" s="61" t="s">
        <v>580</v>
      </c>
      <c r="E232" s="2">
        <v>54.0</v>
      </c>
      <c r="F232" s="16" t="s">
        <v>240</v>
      </c>
      <c r="G232" s="2" t="s">
        <v>21</v>
      </c>
      <c r="H232" s="2" t="s">
        <v>13</v>
      </c>
      <c r="I232" s="22" t="s">
        <v>581</v>
      </c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ht="15.75" customHeight="1">
      <c r="A233" s="2">
        <v>232.0</v>
      </c>
      <c r="B233" s="2" t="s">
        <v>66</v>
      </c>
      <c r="C233" s="3">
        <v>43324.0</v>
      </c>
      <c r="D233" s="2" t="s">
        <v>582</v>
      </c>
      <c r="E233" s="2">
        <v>48.0</v>
      </c>
      <c r="F233" s="2" t="s">
        <v>527</v>
      </c>
      <c r="G233" s="2" t="s">
        <v>21</v>
      </c>
      <c r="H233" s="2" t="s">
        <v>13</v>
      </c>
      <c r="I233" s="2" t="s">
        <v>583</v>
      </c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ht="15.75" customHeight="1">
      <c r="A234" s="2">
        <v>233.0</v>
      </c>
      <c r="B234" s="2" t="s">
        <v>88</v>
      </c>
      <c r="C234" s="3">
        <v>43325.0</v>
      </c>
      <c r="D234" s="2" t="s">
        <v>584</v>
      </c>
      <c r="E234" s="2"/>
      <c r="F234" s="2" t="s">
        <v>585</v>
      </c>
      <c r="G234" s="2" t="s">
        <v>21</v>
      </c>
      <c r="H234" s="2" t="s">
        <v>13</v>
      </c>
      <c r="I234" s="9" t="s">
        <v>586</v>
      </c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ht="15.75" customHeight="1">
      <c r="A235" s="2">
        <v>234.0</v>
      </c>
      <c r="B235" s="2" t="s">
        <v>78</v>
      </c>
      <c r="C235" s="3">
        <v>43329.0</v>
      </c>
      <c r="D235" s="2" t="s">
        <v>310</v>
      </c>
      <c r="E235" s="2"/>
      <c r="F235" s="2" t="s">
        <v>587</v>
      </c>
      <c r="G235" s="2" t="s">
        <v>12</v>
      </c>
      <c r="H235" s="2" t="s">
        <v>13</v>
      </c>
      <c r="I235" s="9" t="s">
        <v>588</v>
      </c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ht="15.75" customHeight="1">
      <c r="A236" s="2">
        <v>235.0</v>
      </c>
      <c r="B236" s="16" t="s">
        <v>27</v>
      </c>
      <c r="C236" s="3">
        <v>43332.0</v>
      </c>
      <c r="D236" s="61" t="s">
        <v>589</v>
      </c>
      <c r="E236" s="2"/>
      <c r="F236" s="16" t="s">
        <v>590</v>
      </c>
      <c r="G236" s="2" t="s">
        <v>12</v>
      </c>
      <c r="H236" s="2" t="s">
        <v>30</v>
      </c>
      <c r="I236" s="22" t="s">
        <v>581</v>
      </c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ht="15.75" customHeight="1">
      <c r="A237" s="2">
        <v>236.0</v>
      </c>
      <c r="B237" s="2" t="s">
        <v>9</v>
      </c>
      <c r="C237" s="3">
        <v>43333.0</v>
      </c>
      <c r="D237" s="2" t="s">
        <v>591</v>
      </c>
      <c r="E237" s="2"/>
      <c r="F237" s="2" t="s">
        <v>592</v>
      </c>
      <c r="G237" s="2" t="s">
        <v>47</v>
      </c>
      <c r="H237" s="2" t="s">
        <v>13</v>
      </c>
      <c r="I237" s="2" t="s">
        <v>593</v>
      </c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ht="15.75" customHeight="1">
      <c r="A238" s="2">
        <v>237.0</v>
      </c>
      <c r="B238" s="2" t="s">
        <v>78</v>
      </c>
      <c r="C238" s="3">
        <v>43334.0</v>
      </c>
      <c r="D238" s="2" t="s">
        <v>310</v>
      </c>
      <c r="E238" s="2"/>
      <c r="F238" s="2" t="s">
        <v>546</v>
      </c>
      <c r="G238" s="2" t="s">
        <v>12</v>
      </c>
      <c r="H238" s="2" t="s">
        <v>30</v>
      </c>
      <c r="I238" s="9" t="s">
        <v>594</v>
      </c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ht="15.75" customHeight="1">
      <c r="A239" s="2">
        <v>238.0</v>
      </c>
      <c r="B239" s="16" t="s">
        <v>27</v>
      </c>
      <c r="C239" s="3">
        <v>43335.0</v>
      </c>
      <c r="D239" s="61" t="s">
        <v>310</v>
      </c>
      <c r="E239" s="2"/>
      <c r="F239" s="16" t="s">
        <v>41</v>
      </c>
      <c r="G239" s="2" t="s">
        <v>21</v>
      </c>
      <c r="H239" s="2" t="s">
        <v>13</v>
      </c>
      <c r="I239" s="22" t="s">
        <v>581</v>
      </c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ht="15.75" customHeight="1">
      <c r="A240" s="2">
        <v>239.0</v>
      </c>
      <c r="B240" s="16" t="s">
        <v>27</v>
      </c>
      <c r="C240" s="3">
        <v>43335.0</v>
      </c>
      <c r="D240" s="2" t="s">
        <v>310</v>
      </c>
      <c r="E240" s="2"/>
      <c r="F240" s="16" t="s">
        <v>41</v>
      </c>
      <c r="G240" s="2" t="s">
        <v>21</v>
      </c>
      <c r="H240" s="2" t="s">
        <v>13</v>
      </c>
      <c r="I240" s="22" t="s">
        <v>581</v>
      </c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ht="15.75" customHeight="1">
      <c r="A241" s="2">
        <v>240.0</v>
      </c>
      <c r="B241" s="2" t="s">
        <v>52</v>
      </c>
      <c r="C241" s="3">
        <v>43335.0</v>
      </c>
      <c r="D241" s="2" t="s">
        <v>595</v>
      </c>
      <c r="E241" s="2"/>
      <c r="F241" s="2" t="s">
        <v>596</v>
      </c>
      <c r="G241" s="2" t="s">
        <v>21</v>
      </c>
      <c r="H241" s="2" t="s">
        <v>13</v>
      </c>
      <c r="I241" s="9" t="s">
        <v>597</v>
      </c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ht="15.75" customHeight="1">
      <c r="A242" s="2">
        <v>241.0</v>
      </c>
      <c r="B242" s="16" t="s">
        <v>27</v>
      </c>
      <c r="C242" s="3">
        <v>43336.0</v>
      </c>
      <c r="D242" s="2" t="s">
        <v>598</v>
      </c>
      <c r="E242" s="2"/>
      <c r="F242" s="16" t="s">
        <v>599</v>
      </c>
      <c r="G242" s="2" t="s">
        <v>21</v>
      </c>
      <c r="H242" s="2" t="s">
        <v>13</v>
      </c>
      <c r="I242" s="22" t="s">
        <v>581</v>
      </c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ht="15.75" customHeight="1">
      <c r="A243" s="2">
        <v>242.0</v>
      </c>
      <c r="B243" s="2" t="s">
        <v>36</v>
      </c>
      <c r="C243" s="3">
        <v>43337.0</v>
      </c>
      <c r="D243" s="2" t="s">
        <v>600</v>
      </c>
      <c r="E243" s="2"/>
      <c r="F243" s="2" t="s">
        <v>601</v>
      </c>
      <c r="G243" s="2" t="s">
        <v>12</v>
      </c>
      <c r="H243" s="2" t="s">
        <v>30</v>
      </c>
      <c r="I243" s="22" t="s">
        <v>602</v>
      </c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ht="15.75" customHeight="1">
      <c r="A244" s="2">
        <v>243.0</v>
      </c>
      <c r="B244" s="2" t="s">
        <v>9</v>
      </c>
      <c r="C244" s="3">
        <v>43337.0</v>
      </c>
      <c r="D244" s="2" t="s">
        <v>310</v>
      </c>
      <c r="E244" s="2"/>
      <c r="F244" s="2" t="s">
        <v>603</v>
      </c>
      <c r="G244" s="2" t="s">
        <v>21</v>
      </c>
      <c r="H244" s="2" t="s">
        <v>13</v>
      </c>
      <c r="I244" s="2" t="s">
        <v>604</v>
      </c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ht="15.75" customHeight="1">
      <c r="A245" s="2">
        <v>244.0</v>
      </c>
      <c r="B245" s="2" t="s">
        <v>52</v>
      </c>
      <c r="C245" s="3">
        <v>43338.0</v>
      </c>
      <c r="D245" s="2" t="s">
        <v>605</v>
      </c>
      <c r="E245" s="2"/>
      <c r="F245" s="2" t="s">
        <v>324</v>
      </c>
      <c r="G245" s="2" t="s">
        <v>21</v>
      </c>
      <c r="H245" s="2" t="s">
        <v>13</v>
      </c>
      <c r="I245" s="9" t="s">
        <v>606</v>
      </c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ht="15.75" customHeight="1">
      <c r="A246" s="2">
        <v>245.0</v>
      </c>
      <c r="B246" s="2" t="s">
        <v>23</v>
      </c>
      <c r="C246" s="3">
        <v>43340.0</v>
      </c>
      <c r="D246" s="2" t="s">
        <v>607</v>
      </c>
      <c r="E246" s="2"/>
      <c r="F246" s="2" t="s">
        <v>608</v>
      </c>
      <c r="G246" s="2" t="s">
        <v>12</v>
      </c>
      <c r="H246" s="2" t="s">
        <v>13</v>
      </c>
      <c r="I246" s="2" t="s">
        <v>609</v>
      </c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ht="15.75" customHeight="1">
      <c r="A247" s="2">
        <v>246.0</v>
      </c>
      <c r="B247" s="2" t="s">
        <v>23</v>
      </c>
      <c r="C247" s="3">
        <v>43340.0</v>
      </c>
      <c r="D247" s="2" t="s">
        <v>610</v>
      </c>
      <c r="E247" s="2"/>
      <c r="F247" s="2" t="s">
        <v>608</v>
      </c>
      <c r="G247" s="2" t="s">
        <v>12</v>
      </c>
      <c r="H247" s="2" t="s">
        <v>13</v>
      </c>
      <c r="I247" s="2" t="s">
        <v>609</v>
      </c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ht="15.75" customHeight="1">
      <c r="A248" s="2">
        <v>247.0</v>
      </c>
      <c r="B248" s="2" t="s">
        <v>36</v>
      </c>
      <c r="C248" s="3">
        <v>43345.0</v>
      </c>
      <c r="D248" s="2" t="s">
        <v>611</v>
      </c>
      <c r="E248" s="2"/>
      <c r="F248" s="2" t="s">
        <v>612</v>
      </c>
      <c r="G248" s="2" t="s">
        <v>21</v>
      </c>
      <c r="H248" s="2" t="s">
        <v>13</v>
      </c>
      <c r="I248" s="22" t="s">
        <v>613</v>
      </c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ht="15.75" customHeight="1">
      <c r="A249" s="2">
        <v>248.0</v>
      </c>
      <c r="B249" s="2" t="s">
        <v>36</v>
      </c>
      <c r="C249" s="3">
        <v>43345.0</v>
      </c>
      <c r="D249" s="2" t="s">
        <v>614</v>
      </c>
      <c r="E249" s="2"/>
      <c r="F249" s="2" t="s">
        <v>612</v>
      </c>
      <c r="G249" s="2" t="s">
        <v>21</v>
      </c>
      <c r="H249" s="2" t="s">
        <v>13</v>
      </c>
      <c r="I249" s="2" t="s">
        <v>613</v>
      </c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ht="15.75" customHeight="1">
      <c r="A250" s="2">
        <v>249.0</v>
      </c>
      <c r="B250" s="2" t="s">
        <v>36</v>
      </c>
      <c r="C250" s="3">
        <v>43346.0</v>
      </c>
      <c r="D250" s="2" t="s">
        <v>196</v>
      </c>
      <c r="E250" s="2"/>
      <c r="F250" s="2" t="s">
        <v>205</v>
      </c>
      <c r="G250" s="2" t="s">
        <v>12</v>
      </c>
      <c r="H250" s="2" t="s">
        <v>13</v>
      </c>
      <c r="I250" s="2" t="s">
        <v>615</v>
      </c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ht="15.75" customHeight="1">
      <c r="A251" s="2">
        <v>250.0</v>
      </c>
      <c r="B251" s="2" t="s">
        <v>36</v>
      </c>
      <c r="C251" s="3">
        <v>43346.0</v>
      </c>
      <c r="D251" s="2" t="s">
        <v>616</v>
      </c>
      <c r="E251" s="2"/>
      <c r="F251" s="2" t="s">
        <v>617</v>
      </c>
      <c r="G251" s="2" t="s">
        <v>12</v>
      </c>
      <c r="H251" s="2" t="s">
        <v>13</v>
      </c>
      <c r="I251" s="46" t="s">
        <v>618</v>
      </c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ht="15.75" customHeight="1">
      <c r="A252" s="2">
        <v>251.0</v>
      </c>
      <c r="B252" s="2" t="s">
        <v>66</v>
      </c>
      <c r="C252" s="3">
        <v>43346.0</v>
      </c>
      <c r="D252" s="2" t="s">
        <v>619</v>
      </c>
      <c r="E252" s="2"/>
      <c r="F252" s="2" t="s">
        <v>120</v>
      </c>
      <c r="G252" s="2" t="s">
        <v>21</v>
      </c>
      <c r="H252" s="2" t="s">
        <v>13</v>
      </c>
      <c r="I252" s="2" t="s">
        <v>620</v>
      </c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ht="15.75" customHeight="1">
      <c r="A253" s="2">
        <v>252.0</v>
      </c>
      <c r="B253" s="2" t="s">
        <v>66</v>
      </c>
      <c r="C253" s="3">
        <v>43346.0</v>
      </c>
      <c r="D253" s="2" t="s">
        <v>621</v>
      </c>
      <c r="E253" s="2"/>
      <c r="F253" s="2" t="s">
        <v>120</v>
      </c>
      <c r="G253" s="2" t="s">
        <v>21</v>
      </c>
      <c r="H253" s="2" t="s">
        <v>13</v>
      </c>
      <c r="I253" s="2" t="s">
        <v>620</v>
      </c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ht="15.75" customHeight="1">
      <c r="A254" s="2">
        <v>253.0</v>
      </c>
      <c r="B254" s="2" t="s">
        <v>66</v>
      </c>
      <c r="C254" s="3">
        <v>43346.0</v>
      </c>
      <c r="D254" s="2" t="s">
        <v>622</v>
      </c>
      <c r="E254" s="2"/>
      <c r="F254" s="2" t="s">
        <v>120</v>
      </c>
      <c r="G254" s="2" t="s">
        <v>21</v>
      </c>
      <c r="H254" s="2" t="s">
        <v>13</v>
      </c>
      <c r="I254" s="2" t="s">
        <v>620</v>
      </c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ht="15.75" customHeight="1">
      <c r="A255" s="2">
        <v>254.0</v>
      </c>
      <c r="B255" s="2" t="s">
        <v>66</v>
      </c>
      <c r="C255" s="3">
        <v>43346.0</v>
      </c>
      <c r="D255" s="2" t="s">
        <v>623</v>
      </c>
      <c r="E255" s="2"/>
      <c r="F255" s="2" t="s">
        <v>120</v>
      </c>
      <c r="G255" s="2" t="s">
        <v>21</v>
      </c>
      <c r="H255" s="2" t="s">
        <v>13</v>
      </c>
      <c r="I255" s="2" t="s">
        <v>620</v>
      </c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ht="15.75" customHeight="1">
      <c r="A256" s="2">
        <v>255.0</v>
      </c>
      <c r="B256" s="2" t="s">
        <v>66</v>
      </c>
      <c r="C256" s="3">
        <v>43346.0</v>
      </c>
      <c r="D256" s="2" t="s">
        <v>624</v>
      </c>
      <c r="E256" s="2"/>
      <c r="F256" s="2" t="s">
        <v>70</v>
      </c>
      <c r="G256" s="2" t="s">
        <v>21</v>
      </c>
      <c r="H256" s="2" t="s">
        <v>13</v>
      </c>
      <c r="I256" s="2" t="s">
        <v>625</v>
      </c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ht="15.75" customHeight="1">
      <c r="A257" s="2">
        <v>256.0</v>
      </c>
      <c r="B257" s="2" t="s">
        <v>66</v>
      </c>
      <c r="C257" s="3">
        <v>43346.0</v>
      </c>
      <c r="D257" s="2" t="s">
        <v>626</v>
      </c>
      <c r="E257" s="2"/>
      <c r="F257" s="2" t="s">
        <v>70</v>
      </c>
      <c r="G257" s="2" t="s">
        <v>21</v>
      </c>
      <c r="H257" s="2" t="s">
        <v>13</v>
      </c>
      <c r="I257" s="73" t="s">
        <v>625</v>
      </c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ht="15.75" customHeight="1">
      <c r="A258" s="2">
        <v>257.0</v>
      </c>
      <c r="B258" s="2" t="s">
        <v>23</v>
      </c>
      <c r="C258" s="3">
        <v>43348.0</v>
      </c>
      <c r="D258" s="2" t="s">
        <v>310</v>
      </c>
      <c r="E258" s="2"/>
      <c r="F258" s="2" t="s">
        <v>627</v>
      </c>
      <c r="G258" s="2" t="s">
        <v>21</v>
      </c>
      <c r="H258" s="2" t="s">
        <v>13</v>
      </c>
      <c r="I258" s="2" t="s">
        <v>628</v>
      </c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ht="15.75" customHeight="1">
      <c r="A259" s="2">
        <v>258.0</v>
      </c>
      <c r="B259" s="2" t="s">
        <v>23</v>
      </c>
      <c r="C259" s="3">
        <v>43349.0</v>
      </c>
      <c r="D259" s="2" t="s">
        <v>629</v>
      </c>
      <c r="E259" s="2"/>
      <c r="F259" s="2" t="s">
        <v>179</v>
      </c>
      <c r="G259" s="2" t="s">
        <v>12</v>
      </c>
      <c r="H259" s="2" t="s">
        <v>13</v>
      </c>
      <c r="I259" s="2" t="s">
        <v>630</v>
      </c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ht="15.75" customHeight="1">
      <c r="A260" s="2">
        <v>259.0</v>
      </c>
      <c r="B260" s="2" t="s">
        <v>23</v>
      </c>
      <c r="C260" s="3">
        <v>43349.0</v>
      </c>
      <c r="D260" s="2" t="s">
        <v>631</v>
      </c>
      <c r="E260" s="2"/>
      <c r="F260" s="2" t="s">
        <v>179</v>
      </c>
      <c r="G260" s="2" t="s">
        <v>12</v>
      </c>
      <c r="H260" s="2" t="s">
        <v>13</v>
      </c>
      <c r="I260" s="2" t="s">
        <v>630</v>
      </c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ht="15.75" customHeight="1">
      <c r="A261" s="2">
        <v>260.0</v>
      </c>
      <c r="B261" s="2" t="s">
        <v>9</v>
      </c>
      <c r="C261" s="3">
        <v>43349.0</v>
      </c>
      <c r="D261" s="2" t="s">
        <v>632</v>
      </c>
      <c r="E261" s="2">
        <v>29.0</v>
      </c>
      <c r="F261" s="2" t="s">
        <v>633</v>
      </c>
      <c r="G261" s="2" t="s">
        <v>12</v>
      </c>
      <c r="H261" s="2" t="s">
        <v>13</v>
      </c>
      <c r="I261" s="2" t="s">
        <v>634</v>
      </c>
      <c r="J261" s="74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ht="15.75" customHeight="1">
      <c r="A262" s="2">
        <v>261.0</v>
      </c>
      <c r="B262" s="2" t="s">
        <v>52</v>
      </c>
      <c r="C262" s="3">
        <v>43349.0</v>
      </c>
      <c r="D262" s="2" t="s">
        <v>635</v>
      </c>
      <c r="E262" s="2"/>
      <c r="F262" s="2" t="s">
        <v>488</v>
      </c>
      <c r="G262" s="2" t="s">
        <v>12</v>
      </c>
      <c r="H262" s="2" t="s">
        <v>13</v>
      </c>
      <c r="I262" s="9" t="s">
        <v>636</v>
      </c>
      <c r="J262" s="74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ht="15.75" customHeight="1">
      <c r="A263" s="2">
        <v>262.0</v>
      </c>
      <c r="B263" s="2" t="s">
        <v>52</v>
      </c>
      <c r="C263" s="3">
        <v>43349.0</v>
      </c>
      <c r="D263" s="2" t="s">
        <v>637</v>
      </c>
      <c r="E263" s="2"/>
      <c r="F263" s="2" t="s">
        <v>488</v>
      </c>
      <c r="G263" s="2" t="s">
        <v>12</v>
      </c>
      <c r="H263" s="2" t="s">
        <v>13</v>
      </c>
      <c r="I263" s="9" t="s">
        <v>636</v>
      </c>
      <c r="J263" s="74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ht="15.75" customHeight="1">
      <c r="A264" s="2">
        <v>263.0</v>
      </c>
      <c r="B264" s="2" t="s">
        <v>52</v>
      </c>
      <c r="C264" s="3">
        <v>43349.0</v>
      </c>
      <c r="D264" s="2" t="s">
        <v>638</v>
      </c>
      <c r="E264" s="2"/>
      <c r="F264" s="2" t="s">
        <v>488</v>
      </c>
      <c r="G264" s="2" t="s">
        <v>12</v>
      </c>
      <c r="H264" s="2" t="s">
        <v>13</v>
      </c>
      <c r="I264" s="9" t="s">
        <v>636</v>
      </c>
      <c r="J264" s="74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ht="15.75" customHeight="1">
      <c r="A265" s="2">
        <v>264.0</v>
      </c>
      <c r="B265" s="2" t="s">
        <v>52</v>
      </c>
      <c r="C265" s="3">
        <v>43349.0</v>
      </c>
      <c r="D265" s="2" t="s">
        <v>639</v>
      </c>
      <c r="E265" s="2"/>
      <c r="F265" s="2" t="s">
        <v>488</v>
      </c>
      <c r="G265" s="2" t="s">
        <v>12</v>
      </c>
      <c r="H265" s="2" t="s">
        <v>13</v>
      </c>
      <c r="I265" s="9" t="s">
        <v>636</v>
      </c>
      <c r="J265" s="74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ht="15.75" customHeight="1">
      <c r="A266" s="2">
        <v>265.0</v>
      </c>
      <c r="B266" s="2" t="s">
        <v>57</v>
      </c>
      <c r="C266" s="3">
        <v>43351.0</v>
      </c>
      <c r="D266" s="2" t="s">
        <v>640</v>
      </c>
      <c r="E266" s="2">
        <v>24.0</v>
      </c>
      <c r="F266" s="75" t="s">
        <v>641</v>
      </c>
      <c r="G266" s="2" t="s">
        <v>21</v>
      </c>
      <c r="H266" s="2" t="s">
        <v>13</v>
      </c>
      <c r="I266" s="9" t="s">
        <v>642</v>
      </c>
      <c r="J266" s="74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ht="15.75" customHeight="1">
      <c r="A267" s="2">
        <v>266.0</v>
      </c>
      <c r="B267" s="16" t="s">
        <v>27</v>
      </c>
      <c r="C267" s="3">
        <v>43352.0</v>
      </c>
      <c r="D267" s="2" t="s">
        <v>643</v>
      </c>
      <c r="E267" s="2"/>
      <c r="F267" s="16" t="s">
        <v>644</v>
      </c>
      <c r="G267" s="2" t="s">
        <v>12</v>
      </c>
      <c r="H267" s="2" t="s">
        <v>30</v>
      </c>
      <c r="I267" s="22" t="s">
        <v>645</v>
      </c>
      <c r="J267" s="74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ht="15.75" customHeight="1">
      <c r="A268" s="2">
        <v>267.0</v>
      </c>
      <c r="B268" s="2" t="s">
        <v>66</v>
      </c>
      <c r="C268" s="3">
        <v>43353.0</v>
      </c>
      <c r="D268" s="2" t="s">
        <v>646</v>
      </c>
      <c r="E268" s="2">
        <v>43.0</v>
      </c>
      <c r="F268" s="2" t="s">
        <v>647</v>
      </c>
      <c r="G268" s="2" t="s">
        <v>12</v>
      </c>
      <c r="H268" s="2" t="s">
        <v>13</v>
      </c>
      <c r="I268" s="2" t="s">
        <v>648</v>
      </c>
      <c r="J268" s="74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ht="15.75" customHeight="1">
      <c r="A269" s="2">
        <v>268.0</v>
      </c>
      <c r="B269" s="2" t="s">
        <v>72</v>
      </c>
      <c r="C269" s="3">
        <v>43354.0</v>
      </c>
      <c r="D269" s="2" t="s">
        <v>649</v>
      </c>
      <c r="E269" s="2"/>
      <c r="F269" s="2" t="s">
        <v>650</v>
      </c>
      <c r="G269" s="2" t="s">
        <v>12</v>
      </c>
      <c r="H269" s="2" t="s">
        <v>13</v>
      </c>
      <c r="I269" s="46" t="s">
        <v>651</v>
      </c>
      <c r="J269" s="74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ht="15.75" customHeight="1">
      <c r="A270" s="2">
        <v>269.0</v>
      </c>
      <c r="B270" s="2" t="s">
        <v>118</v>
      </c>
      <c r="C270" s="3">
        <v>43354.0</v>
      </c>
      <c r="D270" s="2" t="s">
        <v>652</v>
      </c>
      <c r="E270" s="2"/>
      <c r="F270" s="2" t="s">
        <v>653</v>
      </c>
      <c r="G270" s="2" t="s">
        <v>12</v>
      </c>
      <c r="H270" s="2" t="s">
        <v>30</v>
      </c>
      <c r="I270" s="2" t="s">
        <v>654</v>
      </c>
      <c r="J270" s="74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ht="15.75" customHeight="1">
      <c r="A271" s="2">
        <v>270.0</v>
      </c>
      <c r="B271" s="16" t="s">
        <v>27</v>
      </c>
      <c r="C271" s="3">
        <v>43355.0</v>
      </c>
      <c r="D271" s="2" t="s">
        <v>655</v>
      </c>
      <c r="E271" s="2">
        <v>41.0</v>
      </c>
      <c r="F271" s="16" t="s">
        <v>656</v>
      </c>
      <c r="G271" s="2" t="s">
        <v>21</v>
      </c>
      <c r="H271" s="2" t="s">
        <v>13</v>
      </c>
      <c r="I271" s="22" t="s">
        <v>657</v>
      </c>
      <c r="J271" s="74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ht="15.75" customHeight="1">
      <c r="A272" s="2">
        <v>271.0</v>
      </c>
      <c r="B272" s="16" t="s">
        <v>27</v>
      </c>
      <c r="C272" s="3">
        <v>43355.0</v>
      </c>
      <c r="D272" s="2" t="s">
        <v>658</v>
      </c>
      <c r="E272" s="2">
        <v>21.0</v>
      </c>
      <c r="F272" s="16" t="s">
        <v>656</v>
      </c>
      <c r="G272" s="2" t="s">
        <v>21</v>
      </c>
      <c r="H272" s="2" t="s">
        <v>13</v>
      </c>
      <c r="I272" s="22" t="s">
        <v>657</v>
      </c>
      <c r="J272" s="74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ht="15.75" customHeight="1">
      <c r="A273" s="2">
        <v>272.0</v>
      </c>
      <c r="B273" s="16" t="s">
        <v>27</v>
      </c>
      <c r="C273" s="3">
        <v>43355.0</v>
      </c>
      <c r="D273" s="2" t="s">
        <v>659</v>
      </c>
      <c r="E273" s="2"/>
      <c r="F273" s="16" t="s">
        <v>660</v>
      </c>
      <c r="G273" s="2" t="s">
        <v>12</v>
      </c>
      <c r="H273" s="2" t="s">
        <v>13</v>
      </c>
      <c r="I273" s="22" t="s">
        <v>661</v>
      </c>
      <c r="J273" s="74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ht="15.75" customHeight="1">
      <c r="A274" s="2">
        <v>273.0</v>
      </c>
      <c r="B274" s="16" t="s">
        <v>27</v>
      </c>
      <c r="C274" s="3">
        <v>43355.0</v>
      </c>
      <c r="D274" s="2" t="s">
        <v>662</v>
      </c>
      <c r="E274" s="2"/>
      <c r="F274" s="16" t="s">
        <v>660</v>
      </c>
      <c r="G274" s="2" t="s">
        <v>12</v>
      </c>
      <c r="H274" s="2" t="s">
        <v>13</v>
      </c>
      <c r="I274" s="22" t="s">
        <v>663</v>
      </c>
      <c r="J274" s="74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ht="15.75" customHeight="1">
      <c r="A275" s="2">
        <v>274.0</v>
      </c>
      <c r="B275" s="2" t="s">
        <v>36</v>
      </c>
      <c r="C275" s="3">
        <v>43360.0</v>
      </c>
      <c r="D275" s="2" t="s">
        <v>664</v>
      </c>
      <c r="E275" s="2"/>
      <c r="F275" s="2" t="s">
        <v>665</v>
      </c>
      <c r="G275" s="2" t="s">
        <v>21</v>
      </c>
      <c r="H275" s="2" t="s">
        <v>13</v>
      </c>
      <c r="I275" s="2" t="s">
        <v>666</v>
      </c>
      <c r="J275" s="74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ht="15.75" customHeight="1">
      <c r="A276" s="2">
        <v>275.0</v>
      </c>
      <c r="B276" s="2" t="s">
        <v>36</v>
      </c>
      <c r="C276" s="3">
        <v>43360.0</v>
      </c>
      <c r="D276" s="2" t="s">
        <v>667</v>
      </c>
      <c r="E276" s="2"/>
      <c r="F276" s="2" t="s">
        <v>665</v>
      </c>
      <c r="G276" s="2" t="s">
        <v>21</v>
      </c>
      <c r="H276" s="2" t="s">
        <v>13</v>
      </c>
      <c r="I276" s="2" t="s">
        <v>666</v>
      </c>
      <c r="J276" s="74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ht="15.75" customHeight="1">
      <c r="A277" s="2">
        <v>276.0</v>
      </c>
      <c r="B277" s="2" t="s">
        <v>36</v>
      </c>
      <c r="C277" s="3">
        <v>43360.0</v>
      </c>
      <c r="D277" s="2" t="s">
        <v>196</v>
      </c>
      <c r="E277" s="2"/>
      <c r="F277" s="2" t="s">
        <v>668</v>
      </c>
      <c r="G277" s="2" t="s">
        <v>47</v>
      </c>
      <c r="H277" s="2" t="s">
        <v>13</v>
      </c>
      <c r="I277" s="2" t="s">
        <v>669</v>
      </c>
      <c r="J277" s="74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ht="15.75" customHeight="1">
      <c r="A278" s="2">
        <v>277.0</v>
      </c>
      <c r="B278" s="2" t="s">
        <v>66</v>
      </c>
      <c r="C278" s="3">
        <v>43360.0</v>
      </c>
      <c r="D278" s="2" t="s">
        <v>670</v>
      </c>
      <c r="E278" s="2"/>
      <c r="F278" s="2" t="s">
        <v>671</v>
      </c>
      <c r="G278" s="2" t="s">
        <v>21</v>
      </c>
      <c r="H278" s="2" t="s">
        <v>13</v>
      </c>
      <c r="I278" s="2" t="s">
        <v>672</v>
      </c>
      <c r="J278" s="74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ht="15.75" customHeight="1">
      <c r="A279" s="2">
        <v>278.0</v>
      </c>
      <c r="B279" s="2" t="s">
        <v>53</v>
      </c>
      <c r="C279" s="3">
        <v>43361.0</v>
      </c>
      <c r="D279" s="2" t="s">
        <v>673</v>
      </c>
      <c r="E279" s="2">
        <v>22.0</v>
      </c>
      <c r="F279" s="2" t="s">
        <v>674</v>
      </c>
      <c r="G279" s="2" t="s">
        <v>21</v>
      </c>
      <c r="H279" s="2" t="s">
        <v>13</v>
      </c>
      <c r="I279" s="63" t="s">
        <v>675</v>
      </c>
      <c r="J279" s="74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ht="15.75" customHeight="1">
      <c r="A280" s="2">
        <v>279.0</v>
      </c>
      <c r="B280" s="2" t="s">
        <v>139</v>
      </c>
      <c r="C280" s="3">
        <v>43361.0</v>
      </c>
      <c r="D280" s="2" t="s">
        <v>676</v>
      </c>
      <c r="E280" s="2"/>
      <c r="F280" s="2" t="s">
        <v>677</v>
      </c>
      <c r="G280" s="2" t="s">
        <v>21</v>
      </c>
      <c r="H280" s="2" t="s">
        <v>64</v>
      </c>
      <c r="I280" s="9" t="s">
        <v>678</v>
      </c>
      <c r="J280" s="74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ht="15.75" customHeight="1">
      <c r="A281" s="2">
        <v>280.0</v>
      </c>
      <c r="B281" s="2" t="s">
        <v>36</v>
      </c>
      <c r="C281" s="3">
        <v>43363.0</v>
      </c>
      <c r="D281" s="2" t="s">
        <v>679</v>
      </c>
      <c r="E281" s="2"/>
      <c r="F281" s="2" t="s">
        <v>328</v>
      </c>
      <c r="G281" s="2" t="s">
        <v>47</v>
      </c>
      <c r="H281" s="2" t="s">
        <v>13</v>
      </c>
      <c r="I281" s="2" t="s">
        <v>680</v>
      </c>
      <c r="J281" s="74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ht="15.75" customHeight="1">
      <c r="A282" s="2">
        <v>281.0</v>
      </c>
      <c r="B282" s="2" t="s">
        <v>130</v>
      </c>
      <c r="C282" s="3">
        <v>43363.0</v>
      </c>
      <c r="D282" s="2" t="s">
        <v>681</v>
      </c>
      <c r="E282" s="2"/>
      <c r="F282" s="2" t="s">
        <v>682</v>
      </c>
      <c r="G282" s="2" t="s">
        <v>12</v>
      </c>
      <c r="H282" s="2" t="s">
        <v>13</v>
      </c>
      <c r="I282" s="9" t="s">
        <v>683</v>
      </c>
      <c r="J282" s="74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ht="15.75" customHeight="1">
      <c r="A283" s="2">
        <v>282.0</v>
      </c>
      <c r="B283" s="2" t="s">
        <v>88</v>
      </c>
      <c r="C283" s="3">
        <v>43364.0</v>
      </c>
      <c r="D283" s="2" t="s">
        <v>684</v>
      </c>
      <c r="E283" s="2"/>
      <c r="F283" s="2" t="s">
        <v>210</v>
      </c>
      <c r="G283" s="2" t="s">
        <v>21</v>
      </c>
      <c r="H283" s="2" t="s">
        <v>13</v>
      </c>
      <c r="I283" s="9" t="s">
        <v>685</v>
      </c>
      <c r="J283" s="74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ht="15.75" customHeight="1">
      <c r="A284" s="2">
        <v>283.0</v>
      </c>
      <c r="B284" s="2" t="s">
        <v>57</v>
      </c>
      <c r="C284" s="3">
        <v>43369.0</v>
      </c>
      <c r="D284" s="2" t="s">
        <v>196</v>
      </c>
      <c r="E284" s="2"/>
      <c r="F284" s="2" t="s">
        <v>686</v>
      </c>
      <c r="G284" s="2" t="s">
        <v>47</v>
      </c>
      <c r="H284" s="2" t="s">
        <v>30</v>
      </c>
      <c r="I284" s="9" t="s">
        <v>687</v>
      </c>
      <c r="J284" s="74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ht="15.75" customHeight="1">
      <c r="A285" s="2">
        <v>284.0</v>
      </c>
      <c r="B285" s="2" t="s">
        <v>57</v>
      </c>
      <c r="C285" s="3">
        <v>43369.0</v>
      </c>
      <c r="D285" s="2" t="s">
        <v>310</v>
      </c>
      <c r="E285" s="2"/>
      <c r="F285" s="2" t="s">
        <v>686</v>
      </c>
      <c r="G285" s="2" t="s">
        <v>47</v>
      </c>
      <c r="H285" s="2" t="s">
        <v>30</v>
      </c>
      <c r="I285" s="9" t="s">
        <v>687</v>
      </c>
      <c r="J285" s="74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ht="15.75" customHeight="1">
      <c r="A286" s="2">
        <v>285.0</v>
      </c>
      <c r="B286" s="2" t="s">
        <v>110</v>
      </c>
      <c r="C286" s="3">
        <v>43369.0</v>
      </c>
      <c r="D286" s="2" t="s">
        <v>688</v>
      </c>
      <c r="E286" s="2">
        <v>52.0</v>
      </c>
      <c r="F286" s="2" t="s">
        <v>689</v>
      </c>
      <c r="G286" s="2" t="s">
        <v>21</v>
      </c>
      <c r="H286" s="2" t="s">
        <v>13</v>
      </c>
      <c r="I286" s="9" t="s">
        <v>690</v>
      </c>
      <c r="J286" s="36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ht="15.75" customHeight="1">
      <c r="A287" s="2">
        <v>286.0</v>
      </c>
      <c r="B287" s="2" t="s">
        <v>53</v>
      </c>
      <c r="C287" s="3">
        <v>43373.0</v>
      </c>
      <c r="D287" s="2" t="s">
        <v>691</v>
      </c>
      <c r="E287" s="2"/>
      <c r="F287" s="2" t="s">
        <v>692</v>
      </c>
      <c r="G287" s="2" t="s">
        <v>21</v>
      </c>
      <c r="H287" s="2" t="s">
        <v>13</v>
      </c>
      <c r="I287" s="2" t="s">
        <v>693</v>
      </c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ht="15.75" customHeight="1">
      <c r="A288" s="2">
        <v>287.0</v>
      </c>
      <c r="B288" s="16" t="s">
        <v>27</v>
      </c>
      <c r="C288" s="3">
        <v>43374.0</v>
      </c>
      <c r="D288" s="2" t="s">
        <v>694</v>
      </c>
      <c r="E288" s="2"/>
      <c r="F288" s="16" t="s">
        <v>74</v>
      </c>
      <c r="G288" s="2" t="s">
        <v>12</v>
      </c>
      <c r="H288" s="2" t="s">
        <v>13</v>
      </c>
      <c r="I288" s="22" t="s">
        <v>695</v>
      </c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ht="15.75" customHeight="1">
      <c r="A289" s="2">
        <v>288.0</v>
      </c>
      <c r="B289" s="2" t="s">
        <v>72</v>
      </c>
      <c r="C289" s="3">
        <v>43375.0</v>
      </c>
      <c r="D289" s="2" t="s">
        <v>696</v>
      </c>
      <c r="E289" s="2">
        <v>50.0</v>
      </c>
      <c r="F289" s="2" t="s">
        <v>697</v>
      </c>
      <c r="G289" s="2" t="s">
        <v>12</v>
      </c>
      <c r="H289" s="31" t="s">
        <v>65</v>
      </c>
      <c r="I289" s="2" t="s">
        <v>698</v>
      </c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ht="15.75" customHeight="1">
      <c r="A290" s="2">
        <v>289.0</v>
      </c>
      <c r="B290" s="2" t="s">
        <v>23</v>
      </c>
      <c r="C290" s="3">
        <v>43375.0</v>
      </c>
      <c r="D290" s="2" t="s">
        <v>699</v>
      </c>
      <c r="E290" s="2"/>
      <c r="F290" s="2" t="s">
        <v>306</v>
      </c>
      <c r="G290" s="2" t="s">
        <v>21</v>
      </c>
      <c r="H290" s="2" t="s">
        <v>13</v>
      </c>
      <c r="I290" s="2" t="s">
        <v>700</v>
      </c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ht="15.75" customHeight="1">
      <c r="A291" s="2">
        <v>290.0</v>
      </c>
      <c r="B291" s="2" t="s">
        <v>9</v>
      </c>
      <c r="C291" s="3">
        <v>43376.0</v>
      </c>
      <c r="D291" s="2" t="s">
        <v>701</v>
      </c>
      <c r="E291" s="2"/>
      <c r="F291" s="2" t="s">
        <v>702</v>
      </c>
      <c r="G291" s="2" t="s">
        <v>21</v>
      </c>
      <c r="H291" s="2" t="s">
        <v>13</v>
      </c>
      <c r="I291" s="2" t="s">
        <v>703</v>
      </c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ht="15.75" customHeight="1">
      <c r="A292" s="2">
        <v>291.0</v>
      </c>
      <c r="B292" s="16" t="s">
        <v>27</v>
      </c>
      <c r="C292" s="3">
        <v>43377.0</v>
      </c>
      <c r="D292" s="2" t="s">
        <v>704</v>
      </c>
      <c r="E292" s="2">
        <v>33.0</v>
      </c>
      <c r="F292" s="16" t="s">
        <v>644</v>
      </c>
      <c r="G292" s="2" t="s">
        <v>21</v>
      </c>
      <c r="H292" s="2" t="s">
        <v>13</v>
      </c>
      <c r="I292" s="22" t="s">
        <v>705</v>
      </c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ht="15.75" customHeight="1">
      <c r="A293" s="2">
        <v>292.0</v>
      </c>
      <c r="B293" s="16" t="s">
        <v>27</v>
      </c>
      <c r="C293" s="3">
        <v>43377.0</v>
      </c>
      <c r="D293" s="2" t="s">
        <v>310</v>
      </c>
      <c r="E293" s="2"/>
      <c r="F293" s="16" t="s">
        <v>656</v>
      </c>
      <c r="G293" s="2" t="s">
        <v>12</v>
      </c>
      <c r="H293" s="2" t="s">
        <v>30</v>
      </c>
      <c r="I293" s="22" t="s">
        <v>706</v>
      </c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ht="15.75" customHeight="1">
      <c r="A294" s="2">
        <v>293.0</v>
      </c>
      <c r="B294" s="16" t="s">
        <v>27</v>
      </c>
      <c r="C294" s="3">
        <v>43377.0</v>
      </c>
      <c r="D294" s="2" t="s">
        <v>310</v>
      </c>
      <c r="E294" s="2"/>
      <c r="F294" s="16" t="s">
        <v>656</v>
      </c>
      <c r="G294" s="2" t="s">
        <v>12</v>
      </c>
      <c r="H294" s="2" t="s">
        <v>30</v>
      </c>
      <c r="I294" s="22" t="s">
        <v>706</v>
      </c>
      <c r="J294" s="36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ht="15.75" customHeight="1">
      <c r="A295" s="2">
        <v>294.0</v>
      </c>
      <c r="B295" s="2" t="s">
        <v>84</v>
      </c>
      <c r="C295" s="3">
        <v>43377.0</v>
      </c>
      <c r="D295" s="2" t="s">
        <v>707</v>
      </c>
      <c r="E295" s="2"/>
      <c r="F295" s="2" t="s">
        <v>221</v>
      </c>
      <c r="G295" s="2" t="s">
        <v>21</v>
      </c>
      <c r="H295" s="2" t="s">
        <v>13</v>
      </c>
      <c r="I295" s="22" t="s">
        <v>708</v>
      </c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ht="15.75" customHeight="1">
      <c r="A296" s="2">
        <v>295.0</v>
      </c>
      <c r="B296" s="2" t="s">
        <v>84</v>
      </c>
      <c r="C296" s="3">
        <v>43377.0</v>
      </c>
      <c r="D296" s="2" t="s">
        <v>709</v>
      </c>
      <c r="E296" s="2"/>
      <c r="F296" s="2" t="s">
        <v>221</v>
      </c>
      <c r="G296" s="2" t="s">
        <v>21</v>
      </c>
      <c r="H296" s="2" t="s">
        <v>13</v>
      </c>
      <c r="I296" s="22" t="s">
        <v>708</v>
      </c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ht="15.75" customHeight="1">
      <c r="A297" s="2">
        <v>296.0</v>
      </c>
      <c r="B297" s="2" t="s">
        <v>84</v>
      </c>
      <c r="C297" s="3">
        <v>43377.0</v>
      </c>
      <c r="D297" s="2" t="s">
        <v>710</v>
      </c>
      <c r="E297" s="2"/>
      <c r="F297" s="2" t="s">
        <v>711</v>
      </c>
      <c r="G297" s="2" t="s">
        <v>21</v>
      </c>
      <c r="H297" s="2" t="s">
        <v>13</v>
      </c>
      <c r="I297" s="22" t="s">
        <v>708</v>
      </c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ht="15.75" customHeight="1">
      <c r="A298" s="2">
        <v>297.0</v>
      </c>
      <c r="B298" s="2" t="s">
        <v>84</v>
      </c>
      <c r="C298" s="3">
        <v>43377.0</v>
      </c>
      <c r="D298" s="2" t="s">
        <v>712</v>
      </c>
      <c r="E298" s="2"/>
      <c r="F298" s="2" t="s">
        <v>221</v>
      </c>
      <c r="G298" s="2" t="s">
        <v>21</v>
      </c>
      <c r="H298" s="2" t="s">
        <v>64</v>
      </c>
      <c r="I298" s="22" t="s">
        <v>713</v>
      </c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ht="15.75" customHeight="1">
      <c r="A299" s="2">
        <v>298.0</v>
      </c>
      <c r="B299" s="2" t="s">
        <v>36</v>
      </c>
      <c r="C299" s="3">
        <v>43377.0</v>
      </c>
      <c r="D299" s="2" t="s">
        <v>714</v>
      </c>
      <c r="E299" s="2">
        <v>59.0</v>
      </c>
      <c r="F299" s="2" t="s">
        <v>715</v>
      </c>
      <c r="G299" s="2" t="s">
        <v>21</v>
      </c>
      <c r="H299" s="2" t="s">
        <v>13</v>
      </c>
      <c r="I299" s="2" t="s">
        <v>716</v>
      </c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ht="15.75" customHeight="1">
      <c r="A300" s="2">
        <v>299.0</v>
      </c>
      <c r="B300" s="2" t="s">
        <v>52</v>
      </c>
      <c r="C300" s="3">
        <v>43377.0</v>
      </c>
      <c r="D300" s="2" t="s">
        <v>717</v>
      </c>
      <c r="E300" s="2"/>
      <c r="F300" s="2" t="s">
        <v>52</v>
      </c>
      <c r="G300" s="2" t="s">
        <v>12</v>
      </c>
      <c r="H300" s="2" t="s">
        <v>30</v>
      </c>
      <c r="I300" s="9" t="s">
        <v>718</v>
      </c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ht="15.75" customHeight="1">
      <c r="A301" s="2">
        <v>300.0</v>
      </c>
      <c r="B301" s="2" t="s">
        <v>84</v>
      </c>
      <c r="C301" s="3">
        <v>43378.0</v>
      </c>
      <c r="D301" s="2" t="s">
        <v>719</v>
      </c>
      <c r="E301" s="2">
        <v>40.0</v>
      </c>
      <c r="F301" s="2" t="s">
        <v>256</v>
      </c>
      <c r="G301" s="2" t="s">
        <v>21</v>
      </c>
      <c r="H301" s="2" t="s">
        <v>13</v>
      </c>
      <c r="I301" s="22" t="s">
        <v>720</v>
      </c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ht="15.75" customHeight="1">
      <c r="A302" s="2">
        <v>301.0</v>
      </c>
      <c r="B302" s="2" t="s">
        <v>72</v>
      </c>
      <c r="C302" s="3">
        <v>43378.0</v>
      </c>
      <c r="D302" s="2" t="s">
        <v>721</v>
      </c>
      <c r="E302" s="2">
        <v>24.0</v>
      </c>
      <c r="F302" s="2" t="s">
        <v>722</v>
      </c>
      <c r="G302" s="2" t="s">
        <v>12</v>
      </c>
      <c r="H302" s="2" t="s">
        <v>30</v>
      </c>
      <c r="I302" s="2" t="s">
        <v>723</v>
      </c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ht="15.75" customHeight="1">
      <c r="A303" s="2">
        <v>302.0</v>
      </c>
      <c r="B303" s="16" t="s">
        <v>27</v>
      </c>
      <c r="C303" s="3">
        <v>43380.0</v>
      </c>
      <c r="D303" s="2" t="s">
        <v>724</v>
      </c>
      <c r="E303" s="2"/>
      <c r="F303" s="16" t="s">
        <v>725</v>
      </c>
      <c r="G303" s="2" t="s">
        <v>21</v>
      </c>
      <c r="H303" s="2" t="s">
        <v>13</v>
      </c>
      <c r="I303" s="22" t="s">
        <v>726</v>
      </c>
      <c r="J303" s="36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ht="15.75" customHeight="1">
      <c r="A304" s="2">
        <v>303.0</v>
      </c>
      <c r="B304" s="2" t="s">
        <v>95</v>
      </c>
      <c r="C304" s="3">
        <v>43381.0</v>
      </c>
      <c r="D304" s="2" t="s">
        <v>727</v>
      </c>
      <c r="E304" s="2"/>
      <c r="F304" s="2" t="s">
        <v>728</v>
      </c>
      <c r="G304" s="2" t="s">
        <v>12</v>
      </c>
      <c r="H304" s="31" t="s">
        <v>65</v>
      </c>
      <c r="I304" s="46" t="s">
        <v>729</v>
      </c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ht="15.75" customHeight="1">
      <c r="A305" s="2">
        <v>304.0</v>
      </c>
      <c r="B305" s="2" t="s">
        <v>66</v>
      </c>
      <c r="C305" s="3">
        <v>43382.0</v>
      </c>
      <c r="D305" s="2" t="s">
        <v>730</v>
      </c>
      <c r="E305" s="2"/>
      <c r="F305" s="2" t="s">
        <v>731</v>
      </c>
      <c r="G305" s="2" t="s">
        <v>47</v>
      </c>
      <c r="H305" s="2" t="s">
        <v>13</v>
      </c>
      <c r="I305" s="31" t="s">
        <v>732</v>
      </c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ht="15.75" customHeight="1">
      <c r="A306" s="2">
        <v>305.0</v>
      </c>
      <c r="B306" s="2" t="s">
        <v>105</v>
      </c>
      <c r="C306" s="3">
        <v>43382.0</v>
      </c>
      <c r="D306" s="2" t="s">
        <v>733</v>
      </c>
      <c r="E306" s="2">
        <v>27.0</v>
      </c>
      <c r="F306" s="2" t="s">
        <v>734</v>
      </c>
      <c r="G306" s="2" t="s">
        <v>12</v>
      </c>
      <c r="H306" s="2" t="s">
        <v>30</v>
      </c>
      <c r="I306" s="9" t="s">
        <v>735</v>
      </c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ht="15.75" customHeight="1">
      <c r="A307" s="2">
        <v>306.0</v>
      </c>
      <c r="B307" s="16" t="s">
        <v>27</v>
      </c>
      <c r="C307" s="3">
        <v>43383.0</v>
      </c>
      <c r="D307" s="2" t="s">
        <v>736</v>
      </c>
      <c r="E307" s="2"/>
      <c r="F307" s="16" t="s">
        <v>74</v>
      </c>
      <c r="G307" s="2" t="s">
        <v>21</v>
      </c>
      <c r="H307" s="2" t="s">
        <v>64</v>
      </c>
      <c r="I307" s="22" t="s">
        <v>737</v>
      </c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ht="15.75" customHeight="1">
      <c r="A308" s="2">
        <v>307.0</v>
      </c>
      <c r="B308" s="2" t="s">
        <v>36</v>
      </c>
      <c r="C308" s="3">
        <v>43383.0</v>
      </c>
      <c r="D308" s="2" t="s">
        <v>738</v>
      </c>
      <c r="E308" s="2"/>
      <c r="F308" s="2" t="s">
        <v>558</v>
      </c>
      <c r="G308" s="2" t="s">
        <v>12</v>
      </c>
      <c r="H308" s="2" t="s">
        <v>13</v>
      </c>
      <c r="I308" s="2" t="s">
        <v>739</v>
      </c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ht="15.75" customHeight="1">
      <c r="A309" s="2">
        <v>308.0</v>
      </c>
      <c r="B309" s="2" t="s">
        <v>95</v>
      </c>
      <c r="C309" s="3">
        <v>43383.0</v>
      </c>
      <c r="D309" s="2" t="s">
        <v>740</v>
      </c>
      <c r="E309" s="2"/>
      <c r="F309" s="2" t="s">
        <v>159</v>
      </c>
      <c r="G309" s="2" t="s">
        <v>21</v>
      </c>
      <c r="H309" s="2" t="s">
        <v>13</v>
      </c>
      <c r="I309" s="2" t="s">
        <v>741</v>
      </c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ht="15.75" customHeight="1">
      <c r="A310" s="2">
        <v>309.0</v>
      </c>
      <c r="B310" s="16" t="s">
        <v>27</v>
      </c>
      <c r="C310" s="3">
        <v>43389.0</v>
      </c>
      <c r="D310" s="61" t="s">
        <v>742</v>
      </c>
      <c r="E310" s="2"/>
      <c r="F310" s="16" t="s">
        <v>240</v>
      </c>
      <c r="G310" s="2" t="s">
        <v>12</v>
      </c>
      <c r="H310" s="2" t="s">
        <v>13</v>
      </c>
      <c r="I310" s="22" t="s">
        <v>743</v>
      </c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ht="15.75" customHeight="1">
      <c r="A311" s="2">
        <v>310.0</v>
      </c>
      <c r="B311" s="2" t="s">
        <v>95</v>
      </c>
      <c r="C311" s="3">
        <v>43389.0</v>
      </c>
      <c r="D311" s="2" t="s">
        <v>744</v>
      </c>
      <c r="E311" s="2"/>
      <c r="F311" s="2" t="s">
        <v>745</v>
      </c>
      <c r="G311" s="2" t="s">
        <v>12</v>
      </c>
      <c r="H311" s="2" t="s">
        <v>13</v>
      </c>
      <c r="I311" s="2" t="s">
        <v>746</v>
      </c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ht="15.75" customHeight="1">
      <c r="A312" s="2">
        <v>311.0</v>
      </c>
      <c r="B312" s="2" t="s">
        <v>23</v>
      </c>
      <c r="C312" s="3">
        <v>43391.0</v>
      </c>
      <c r="D312" s="2" t="s">
        <v>747</v>
      </c>
      <c r="E312" s="2">
        <v>27.0</v>
      </c>
      <c r="F312" s="2" t="s">
        <v>306</v>
      </c>
      <c r="G312" s="2" t="s">
        <v>12</v>
      </c>
      <c r="H312" s="2" t="s">
        <v>13</v>
      </c>
      <c r="I312" s="2" t="s">
        <v>748</v>
      </c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ht="15.75" customHeight="1">
      <c r="A313" s="2">
        <v>312.0</v>
      </c>
      <c r="B313" s="2" t="s">
        <v>52</v>
      </c>
      <c r="C313" s="3">
        <v>43391.0</v>
      </c>
      <c r="D313" s="2" t="s">
        <v>749</v>
      </c>
      <c r="E313" s="2">
        <v>34.0</v>
      </c>
      <c r="F313" s="66" t="s">
        <v>324</v>
      </c>
      <c r="G313" s="2" t="s">
        <v>21</v>
      </c>
      <c r="H313" s="2" t="s">
        <v>13</v>
      </c>
      <c r="I313" s="9" t="s">
        <v>750</v>
      </c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ht="15.75" customHeight="1">
      <c r="A314" s="2">
        <v>313.0</v>
      </c>
      <c r="B314" s="2" t="s">
        <v>52</v>
      </c>
      <c r="C314" s="3">
        <v>43391.0</v>
      </c>
      <c r="D314" s="2" t="s">
        <v>751</v>
      </c>
      <c r="E314" s="2"/>
      <c r="F314" s="2" t="s">
        <v>324</v>
      </c>
      <c r="G314" s="2" t="s">
        <v>12</v>
      </c>
      <c r="H314" s="2" t="s">
        <v>13</v>
      </c>
      <c r="I314" s="65" t="s">
        <v>752</v>
      </c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ht="15.75" customHeight="1">
      <c r="A315" s="2">
        <v>314.0</v>
      </c>
      <c r="B315" s="2" t="s">
        <v>105</v>
      </c>
      <c r="C315" s="3">
        <v>43393.0</v>
      </c>
      <c r="D315" s="2" t="s">
        <v>753</v>
      </c>
      <c r="E315" s="2">
        <v>25.0</v>
      </c>
      <c r="F315" s="2" t="s">
        <v>734</v>
      </c>
      <c r="G315" s="2" t="s">
        <v>21</v>
      </c>
      <c r="H315" s="2" t="s">
        <v>13</v>
      </c>
      <c r="I315" s="9" t="s">
        <v>754</v>
      </c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ht="15.75" customHeight="1">
      <c r="A316" s="2">
        <v>315.0</v>
      </c>
      <c r="B316" s="16" t="s">
        <v>44</v>
      </c>
      <c r="C316" s="3">
        <v>43394.0</v>
      </c>
      <c r="D316" s="2" t="s">
        <v>755</v>
      </c>
      <c r="E316" s="2">
        <v>41.0</v>
      </c>
      <c r="F316" s="16" t="s">
        <v>697</v>
      </c>
      <c r="G316" s="2" t="s">
        <v>12</v>
      </c>
      <c r="H316" s="2" t="s">
        <v>13</v>
      </c>
      <c r="I316" s="22" t="s">
        <v>756</v>
      </c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ht="15.75" customHeight="1">
      <c r="A317" s="2">
        <v>316.0</v>
      </c>
      <c r="B317" s="2" t="s">
        <v>36</v>
      </c>
      <c r="C317" s="3">
        <v>43401.0</v>
      </c>
      <c r="D317" s="2" t="s">
        <v>757</v>
      </c>
      <c r="E317" s="2"/>
      <c r="F317" s="2" t="s">
        <v>758</v>
      </c>
      <c r="G317" s="2" t="s">
        <v>12</v>
      </c>
      <c r="H317" s="2" t="s">
        <v>13</v>
      </c>
      <c r="I317" s="2" t="s">
        <v>759</v>
      </c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ht="15.75" customHeight="1">
      <c r="A318" s="2">
        <v>317.0</v>
      </c>
      <c r="B318" s="2" t="s">
        <v>36</v>
      </c>
      <c r="C318" s="3">
        <v>43401.0</v>
      </c>
      <c r="D318" s="2" t="s">
        <v>760</v>
      </c>
      <c r="E318" s="2"/>
      <c r="F318" s="2" t="s">
        <v>758</v>
      </c>
      <c r="G318" s="2" t="s">
        <v>12</v>
      </c>
      <c r="H318" s="2" t="s">
        <v>13</v>
      </c>
      <c r="I318" s="2" t="s">
        <v>759</v>
      </c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ht="15.75" customHeight="1">
      <c r="A319" s="2">
        <v>318.0</v>
      </c>
      <c r="B319" s="2" t="s">
        <v>36</v>
      </c>
      <c r="C319" s="3">
        <v>43401.0</v>
      </c>
      <c r="D319" s="2" t="s">
        <v>761</v>
      </c>
      <c r="E319" s="2"/>
      <c r="F319" s="2" t="s">
        <v>758</v>
      </c>
      <c r="G319" s="2" t="s">
        <v>12</v>
      </c>
      <c r="H319" s="2" t="s">
        <v>13</v>
      </c>
      <c r="I319" s="2" t="s">
        <v>759</v>
      </c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ht="15.75" customHeight="1">
      <c r="A320" s="2">
        <v>319.0</v>
      </c>
      <c r="B320" s="2" t="s">
        <v>36</v>
      </c>
      <c r="C320" s="3">
        <v>43401.0</v>
      </c>
      <c r="D320" s="2" t="s">
        <v>762</v>
      </c>
      <c r="E320" s="2"/>
      <c r="F320" s="2" t="s">
        <v>758</v>
      </c>
      <c r="G320" s="2" t="s">
        <v>12</v>
      </c>
      <c r="H320" s="2" t="s">
        <v>13</v>
      </c>
      <c r="I320" s="2" t="s">
        <v>759</v>
      </c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ht="15.75" customHeight="1">
      <c r="A321" s="2">
        <v>320.0</v>
      </c>
      <c r="B321" s="2" t="s">
        <v>36</v>
      </c>
      <c r="C321" s="3">
        <v>43403.0</v>
      </c>
      <c r="D321" s="2" t="s">
        <v>310</v>
      </c>
      <c r="E321" s="2"/>
      <c r="F321" s="2" t="s">
        <v>763</v>
      </c>
      <c r="G321" s="2" t="s">
        <v>12</v>
      </c>
      <c r="H321" s="2" t="s">
        <v>30</v>
      </c>
      <c r="I321" s="2" t="s">
        <v>764</v>
      </c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ht="15.75" customHeight="1">
      <c r="A322" s="2">
        <v>321.0</v>
      </c>
      <c r="B322" s="2" t="s">
        <v>53</v>
      </c>
      <c r="C322" s="3">
        <v>43403.0</v>
      </c>
      <c r="D322" s="2" t="s">
        <v>310</v>
      </c>
      <c r="E322" s="2"/>
      <c r="F322" s="2" t="s">
        <v>765</v>
      </c>
      <c r="G322" s="2" t="s">
        <v>12</v>
      </c>
      <c r="H322" s="2" t="s">
        <v>13</v>
      </c>
      <c r="I322" s="63" t="s">
        <v>766</v>
      </c>
    </row>
    <row r="323" ht="15.75" customHeight="1">
      <c r="A323" s="2">
        <v>322.0</v>
      </c>
      <c r="B323" s="16" t="s">
        <v>44</v>
      </c>
      <c r="C323" s="3">
        <v>43404.0</v>
      </c>
      <c r="D323" s="2" t="s">
        <v>767</v>
      </c>
      <c r="E323" s="2"/>
      <c r="F323" s="16" t="s">
        <v>768</v>
      </c>
      <c r="G323" s="2" t="s">
        <v>12</v>
      </c>
      <c r="H323" s="2" t="s">
        <v>30</v>
      </c>
      <c r="I323" s="22" t="s">
        <v>769</v>
      </c>
    </row>
    <row r="324" ht="15.75" customHeight="1">
      <c r="A324" s="2">
        <v>323.0</v>
      </c>
      <c r="B324" s="2" t="s">
        <v>72</v>
      </c>
      <c r="C324" s="3">
        <v>43404.0</v>
      </c>
      <c r="D324" s="2" t="s">
        <v>770</v>
      </c>
      <c r="E324" s="2"/>
      <c r="F324" s="2" t="s">
        <v>617</v>
      </c>
      <c r="G324" s="2" t="s">
        <v>12</v>
      </c>
      <c r="H324" s="2" t="s">
        <v>30</v>
      </c>
      <c r="I324" s="2" t="s">
        <v>771</v>
      </c>
    </row>
    <row r="325" ht="15.75" customHeight="1">
      <c r="A325" s="2">
        <v>324.0</v>
      </c>
      <c r="B325" s="2" t="s">
        <v>23</v>
      </c>
      <c r="C325" s="3">
        <v>43404.0</v>
      </c>
      <c r="D325" s="2" t="s">
        <v>772</v>
      </c>
      <c r="E325" s="2"/>
      <c r="F325" s="2" t="s">
        <v>773</v>
      </c>
      <c r="G325" s="2" t="s">
        <v>47</v>
      </c>
      <c r="H325" s="2" t="s">
        <v>13</v>
      </c>
      <c r="I325" s="2" t="s">
        <v>774</v>
      </c>
    </row>
    <row r="326" ht="15.75" customHeight="1">
      <c r="A326" s="2">
        <v>325.0</v>
      </c>
      <c r="B326" s="2" t="s">
        <v>52</v>
      </c>
      <c r="C326" s="3">
        <v>43404.0</v>
      </c>
      <c r="D326" s="2" t="s">
        <v>775</v>
      </c>
      <c r="E326" s="2">
        <v>24.0</v>
      </c>
      <c r="F326" s="2" t="s">
        <v>776</v>
      </c>
      <c r="G326" s="2" t="s">
        <v>21</v>
      </c>
      <c r="H326" s="2" t="s">
        <v>13</v>
      </c>
      <c r="I326" s="9" t="s">
        <v>777</v>
      </c>
    </row>
    <row r="327" ht="15.75" customHeight="1">
      <c r="A327" s="2">
        <v>326.0</v>
      </c>
      <c r="B327" s="2" t="s">
        <v>84</v>
      </c>
      <c r="C327" s="3">
        <v>43405.0</v>
      </c>
      <c r="D327" s="2" t="s">
        <v>778</v>
      </c>
      <c r="E327" s="2"/>
      <c r="F327" s="2" t="s">
        <v>779</v>
      </c>
      <c r="G327" s="2" t="s">
        <v>21</v>
      </c>
      <c r="H327" s="2" t="s">
        <v>13</v>
      </c>
      <c r="I327" s="22" t="s">
        <v>780</v>
      </c>
    </row>
    <row r="328" ht="15.75" customHeight="1">
      <c r="A328" s="2">
        <v>327.0</v>
      </c>
      <c r="B328" s="2" t="s">
        <v>84</v>
      </c>
      <c r="C328" s="3">
        <v>43405.0</v>
      </c>
      <c r="D328" s="2" t="s">
        <v>781</v>
      </c>
      <c r="E328" s="2"/>
      <c r="F328" s="2" t="s">
        <v>779</v>
      </c>
      <c r="G328" s="2" t="s">
        <v>21</v>
      </c>
      <c r="H328" s="2" t="s">
        <v>13</v>
      </c>
      <c r="I328" s="22" t="s">
        <v>780</v>
      </c>
    </row>
    <row r="329" ht="15.75" customHeight="1">
      <c r="A329" s="2">
        <v>328.0</v>
      </c>
      <c r="B329" s="2" t="s">
        <v>95</v>
      </c>
      <c r="C329" s="3">
        <v>43405.0</v>
      </c>
      <c r="D329" s="2" t="s">
        <v>782</v>
      </c>
      <c r="E329" s="2"/>
      <c r="F329" s="2" t="s">
        <v>745</v>
      </c>
      <c r="G329" s="2" t="s">
        <v>21</v>
      </c>
      <c r="H329" s="2" t="s">
        <v>13</v>
      </c>
      <c r="I329" s="2" t="s">
        <v>783</v>
      </c>
      <c r="J329" s="21"/>
    </row>
    <row r="330" ht="15.75" customHeight="1">
      <c r="A330" s="2">
        <v>329.0</v>
      </c>
      <c r="B330" s="2" t="s">
        <v>53</v>
      </c>
      <c r="C330" s="3">
        <v>43406.0</v>
      </c>
      <c r="D330" s="2" t="s">
        <v>784</v>
      </c>
      <c r="E330" s="2">
        <v>33.0</v>
      </c>
      <c r="F330" s="2" t="s">
        <v>785</v>
      </c>
      <c r="G330" s="2" t="s">
        <v>12</v>
      </c>
      <c r="H330" s="2" t="s">
        <v>13</v>
      </c>
      <c r="I330" s="46" t="s">
        <v>786</v>
      </c>
    </row>
    <row r="331" ht="15.75" customHeight="1">
      <c r="A331" s="2">
        <v>330.0</v>
      </c>
      <c r="B331" s="16" t="s">
        <v>27</v>
      </c>
      <c r="C331" s="3">
        <v>43408.0</v>
      </c>
      <c r="D331" s="2" t="s">
        <v>787</v>
      </c>
      <c r="E331" s="2"/>
      <c r="F331" s="16" t="s">
        <v>98</v>
      </c>
      <c r="G331" s="2" t="s">
        <v>21</v>
      </c>
      <c r="H331" s="2" t="s">
        <v>13</v>
      </c>
      <c r="I331" s="76" t="s">
        <v>788</v>
      </c>
    </row>
    <row r="332" ht="15.75" customHeight="1">
      <c r="A332" s="2">
        <v>331.0</v>
      </c>
      <c r="B332" s="2" t="s">
        <v>23</v>
      </c>
      <c r="C332" s="3">
        <v>43408.0</v>
      </c>
      <c r="D332" s="2" t="s">
        <v>789</v>
      </c>
      <c r="E332" s="2">
        <v>45.0</v>
      </c>
      <c r="F332" s="2" t="s">
        <v>306</v>
      </c>
      <c r="G332" s="2" t="s">
        <v>12</v>
      </c>
      <c r="H332" s="2" t="s">
        <v>30</v>
      </c>
      <c r="I332" s="2" t="s">
        <v>790</v>
      </c>
    </row>
    <row r="333" ht="15.75" customHeight="1">
      <c r="A333" s="2">
        <v>332.0</v>
      </c>
      <c r="B333" s="2" t="s">
        <v>52</v>
      </c>
      <c r="C333" s="3">
        <v>43409.0</v>
      </c>
      <c r="D333" s="2" t="s">
        <v>791</v>
      </c>
      <c r="E333" s="2"/>
      <c r="F333" s="2" t="s">
        <v>52</v>
      </c>
      <c r="G333" s="2" t="s">
        <v>12</v>
      </c>
      <c r="H333" s="2" t="s">
        <v>13</v>
      </c>
      <c r="I333" s="9" t="s">
        <v>792</v>
      </c>
    </row>
    <row r="334" ht="15.75" customHeight="1">
      <c r="A334" s="2">
        <v>333.0</v>
      </c>
      <c r="B334" s="2" t="s">
        <v>36</v>
      </c>
      <c r="C334" s="3">
        <v>43410.0</v>
      </c>
      <c r="D334" s="2" t="s">
        <v>793</v>
      </c>
      <c r="E334" s="2"/>
      <c r="F334" s="2" t="s">
        <v>794</v>
      </c>
      <c r="G334" s="2" t="s">
        <v>21</v>
      </c>
      <c r="H334" s="2" t="s">
        <v>13</v>
      </c>
      <c r="I334" s="2" t="s">
        <v>795</v>
      </c>
    </row>
    <row r="335" ht="15.75" customHeight="1">
      <c r="A335" s="2">
        <v>334.0</v>
      </c>
      <c r="B335" s="2" t="s">
        <v>110</v>
      </c>
      <c r="C335" s="3">
        <v>43411.0</v>
      </c>
      <c r="D335" s="2" t="s">
        <v>796</v>
      </c>
      <c r="E335" s="2"/>
      <c r="F335" s="2" t="s">
        <v>797</v>
      </c>
      <c r="G335" s="2" t="s">
        <v>21</v>
      </c>
      <c r="H335" s="2" t="s">
        <v>13</v>
      </c>
      <c r="I335" s="9" t="s">
        <v>798</v>
      </c>
    </row>
    <row r="336" ht="15.75" customHeight="1">
      <c r="A336" s="2">
        <v>335.0</v>
      </c>
      <c r="B336" s="2" t="s">
        <v>110</v>
      </c>
      <c r="C336" s="3">
        <v>43411.0</v>
      </c>
      <c r="D336" s="2" t="s">
        <v>799</v>
      </c>
      <c r="E336" s="2"/>
      <c r="F336" s="2" t="s">
        <v>797</v>
      </c>
      <c r="G336" s="2" t="s">
        <v>21</v>
      </c>
      <c r="H336" s="2" t="s">
        <v>13</v>
      </c>
      <c r="I336" s="9" t="s">
        <v>798</v>
      </c>
    </row>
    <row r="337" ht="15.75" customHeight="1">
      <c r="A337" s="2">
        <v>336.0</v>
      </c>
      <c r="B337" s="2" t="s">
        <v>36</v>
      </c>
      <c r="C337" s="3">
        <v>43412.0</v>
      </c>
      <c r="D337" s="2" t="s">
        <v>800</v>
      </c>
      <c r="E337" s="2"/>
      <c r="F337" s="2" t="s">
        <v>665</v>
      </c>
      <c r="G337" s="2" t="s">
        <v>21</v>
      </c>
      <c r="H337" s="2" t="s">
        <v>13</v>
      </c>
      <c r="I337" s="2" t="s">
        <v>801</v>
      </c>
    </row>
    <row r="338" ht="15.75" customHeight="1">
      <c r="A338" s="2">
        <v>337.0</v>
      </c>
      <c r="B338" s="2" t="s">
        <v>9</v>
      </c>
      <c r="C338" s="3">
        <v>43412.0</v>
      </c>
      <c r="D338" s="2" t="s">
        <v>802</v>
      </c>
      <c r="E338" s="2">
        <v>56.0</v>
      </c>
      <c r="F338" s="2" t="s">
        <v>9</v>
      </c>
      <c r="G338" s="2" t="s">
        <v>12</v>
      </c>
      <c r="H338" s="31" t="s">
        <v>65</v>
      </c>
      <c r="I338" s="46" t="s">
        <v>803</v>
      </c>
    </row>
    <row r="339" ht="15.75" customHeight="1">
      <c r="A339" s="2">
        <v>338.0</v>
      </c>
      <c r="B339" s="2" t="s">
        <v>122</v>
      </c>
      <c r="C339" s="3">
        <v>43414.0</v>
      </c>
      <c r="D339" s="2" t="s">
        <v>804</v>
      </c>
      <c r="E339" s="2"/>
      <c r="F339" s="2" t="s">
        <v>805</v>
      </c>
      <c r="G339" s="2" t="s">
        <v>12</v>
      </c>
      <c r="H339" s="2" t="s">
        <v>13</v>
      </c>
      <c r="I339" s="9" t="s">
        <v>806</v>
      </c>
    </row>
    <row r="340" ht="15.75" customHeight="1">
      <c r="A340" s="2">
        <v>339.0</v>
      </c>
      <c r="B340" s="2" t="s">
        <v>23</v>
      </c>
      <c r="C340" s="3">
        <v>43417.0</v>
      </c>
      <c r="D340" s="2" t="s">
        <v>807</v>
      </c>
      <c r="E340" s="2">
        <v>44.0</v>
      </c>
      <c r="F340" s="2" t="s">
        <v>179</v>
      </c>
      <c r="G340" s="2" t="s">
        <v>21</v>
      </c>
      <c r="H340" s="2" t="s">
        <v>64</v>
      </c>
      <c r="I340" s="9" t="s">
        <v>808</v>
      </c>
    </row>
    <row r="341" ht="15.75" customHeight="1">
      <c r="A341" s="2">
        <v>340.0</v>
      </c>
      <c r="B341" s="2" t="s">
        <v>153</v>
      </c>
      <c r="C341" s="3">
        <v>43417.0</v>
      </c>
      <c r="D341" s="2" t="s">
        <v>809</v>
      </c>
      <c r="E341" s="2"/>
      <c r="F341" s="2" t="s">
        <v>810</v>
      </c>
      <c r="G341" s="2" t="s">
        <v>12</v>
      </c>
      <c r="H341" s="2" t="s">
        <v>13</v>
      </c>
      <c r="I341" s="9" t="s">
        <v>811</v>
      </c>
    </row>
    <row r="342" ht="15.75" customHeight="1">
      <c r="A342" s="2">
        <v>341.0</v>
      </c>
      <c r="B342" s="2" t="s">
        <v>105</v>
      </c>
      <c r="C342" s="3">
        <v>43418.0</v>
      </c>
      <c r="D342" s="2" t="s">
        <v>812</v>
      </c>
      <c r="E342" s="2">
        <v>30.0</v>
      </c>
      <c r="F342" s="2" t="s">
        <v>813</v>
      </c>
      <c r="G342" s="2" t="s">
        <v>21</v>
      </c>
      <c r="H342" s="2" t="s">
        <v>64</v>
      </c>
      <c r="I342" s="9" t="s">
        <v>814</v>
      </c>
    </row>
    <row r="343" ht="15.75" customHeight="1">
      <c r="A343" s="2">
        <v>342.0</v>
      </c>
      <c r="B343" s="2" t="s">
        <v>52</v>
      </c>
      <c r="C343" s="3">
        <v>43419.0</v>
      </c>
      <c r="D343" s="2" t="s">
        <v>815</v>
      </c>
      <c r="E343" s="2">
        <v>30.0</v>
      </c>
      <c r="F343" s="2" t="s">
        <v>776</v>
      </c>
      <c r="G343" s="2" t="s">
        <v>21</v>
      </c>
      <c r="H343" s="2" t="s">
        <v>13</v>
      </c>
      <c r="I343" s="9" t="s">
        <v>816</v>
      </c>
    </row>
    <row r="344" ht="15.75" customHeight="1">
      <c r="A344" s="2">
        <v>343.0</v>
      </c>
      <c r="B344" s="2" t="s">
        <v>36</v>
      </c>
      <c r="C344" s="3">
        <v>43420.0</v>
      </c>
      <c r="D344" s="2" t="s">
        <v>817</v>
      </c>
      <c r="E344" s="2"/>
      <c r="F344" s="2" t="s">
        <v>665</v>
      </c>
      <c r="G344" s="2" t="s">
        <v>12</v>
      </c>
      <c r="H344" s="2" t="s">
        <v>30</v>
      </c>
      <c r="I344" s="2" t="s">
        <v>818</v>
      </c>
    </row>
    <row r="345" ht="15.75" customHeight="1">
      <c r="A345" s="2">
        <v>344.0</v>
      </c>
      <c r="B345" s="2" t="s">
        <v>113</v>
      </c>
      <c r="C345" s="3">
        <v>43420.0</v>
      </c>
      <c r="D345" s="2" t="s">
        <v>819</v>
      </c>
      <c r="E345" s="2"/>
      <c r="F345" s="2" t="s">
        <v>820</v>
      </c>
      <c r="G345" s="2" t="s">
        <v>12</v>
      </c>
      <c r="H345" s="2" t="s">
        <v>30</v>
      </c>
      <c r="I345" s="2" t="s">
        <v>821</v>
      </c>
    </row>
    <row r="346" ht="15.75" customHeight="1">
      <c r="A346" s="2">
        <v>345.0</v>
      </c>
      <c r="B346" s="2" t="s">
        <v>23</v>
      </c>
      <c r="C346" s="3">
        <v>43422.0</v>
      </c>
      <c r="D346" s="2" t="s">
        <v>822</v>
      </c>
      <c r="E346" s="2"/>
      <c r="F346" s="2" t="s">
        <v>561</v>
      </c>
      <c r="G346" s="2" t="s">
        <v>12</v>
      </c>
      <c r="H346" s="2" t="s">
        <v>13</v>
      </c>
      <c r="I346" s="9" t="s">
        <v>823</v>
      </c>
    </row>
    <row r="347" ht="15.75" customHeight="1">
      <c r="A347" s="2">
        <v>346.0</v>
      </c>
      <c r="B347" s="2" t="s">
        <v>23</v>
      </c>
      <c r="C347" s="3">
        <v>43422.0</v>
      </c>
      <c r="D347" s="2" t="s">
        <v>824</v>
      </c>
      <c r="E347" s="2"/>
      <c r="F347" s="2" t="s">
        <v>561</v>
      </c>
      <c r="G347" s="2" t="s">
        <v>12</v>
      </c>
      <c r="H347" s="2" t="s">
        <v>13</v>
      </c>
      <c r="I347" s="9" t="s">
        <v>823</v>
      </c>
    </row>
    <row r="348" ht="15.75" customHeight="1">
      <c r="A348" s="2">
        <v>347.0</v>
      </c>
      <c r="B348" s="2" t="s">
        <v>23</v>
      </c>
      <c r="C348" s="3">
        <v>43422.0</v>
      </c>
      <c r="D348" s="2" t="s">
        <v>825</v>
      </c>
      <c r="E348" s="2"/>
      <c r="F348" s="2" t="s">
        <v>561</v>
      </c>
      <c r="G348" s="2" t="s">
        <v>12</v>
      </c>
      <c r="H348" s="2" t="s">
        <v>13</v>
      </c>
      <c r="I348" s="9" t="s">
        <v>823</v>
      </c>
    </row>
    <row r="349" ht="15.75" customHeight="1">
      <c r="A349" s="2">
        <v>348.0</v>
      </c>
      <c r="B349" s="16" t="s">
        <v>79</v>
      </c>
      <c r="C349" s="3">
        <v>43424.0</v>
      </c>
      <c r="D349" s="2" t="s">
        <v>826</v>
      </c>
      <c r="E349" s="2">
        <v>47.0</v>
      </c>
      <c r="F349" s="2" t="s">
        <v>79</v>
      </c>
      <c r="G349" s="2" t="s">
        <v>12</v>
      </c>
      <c r="H349" s="2" t="s">
        <v>30</v>
      </c>
      <c r="I349" s="22" t="s">
        <v>827</v>
      </c>
    </row>
    <row r="350" ht="15.75" customHeight="1">
      <c r="A350" s="2">
        <v>349.0</v>
      </c>
      <c r="B350" s="2" t="s">
        <v>52</v>
      </c>
      <c r="C350" s="3">
        <v>43425.0</v>
      </c>
      <c r="D350" s="2" t="s">
        <v>828</v>
      </c>
      <c r="E350" s="2">
        <v>48.0</v>
      </c>
      <c r="F350" s="2" t="s">
        <v>52</v>
      </c>
      <c r="G350" s="2" t="s">
        <v>12</v>
      </c>
      <c r="H350" s="2" t="s">
        <v>13</v>
      </c>
      <c r="I350" s="9" t="s">
        <v>829</v>
      </c>
    </row>
    <row r="351" ht="15.75" customHeight="1">
      <c r="A351" s="2">
        <v>350.0</v>
      </c>
      <c r="B351" s="2" t="s">
        <v>126</v>
      </c>
      <c r="C351" s="3">
        <v>43425.0</v>
      </c>
      <c r="D351" s="2" t="s">
        <v>830</v>
      </c>
      <c r="E351" s="2">
        <v>26.0</v>
      </c>
      <c r="F351" s="2" t="s">
        <v>831</v>
      </c>
      <c r="G351" s="2" t="s">
        <v>21</v>
      </c>
      <c r="H351" s="2" t="s">
        <v>13</v>
      </c>
      <c r="I351" s="9" t="s">
        <v>832</v>
      </c>
    </row>
    <row r="352" ht="15.75" customHeight="1">
      <c r="A352" s="2">
        <v>351.0</v>
      </c>
      <c r="B352" s="16" t="s">
        <v>27</v>
      </c>
      <c r="C352" s="3">
        <v>43427.0</v>
      </c>
      <c r="D352" s="2" t="s">
        <v>833</v>
      </c>
      <c r="E352" s="2"/>
      <c r="F352" s="16" t="s">
        <v>339</v>
      </c>
      <c r="G352" s="2" t="s">
        <v>21</v>
      </c>
      <c r="H352" s="2" t="s">
        <v>13</v>
      </c>
      <c r="I352" s="22" t="s">
        <v>834</v>
      </c>
    </row>
    <row r="353" ht="15.75" customHeight="1">
      <c r="A353" s="2">
        <v>352.0</v>
      </c>
      <c r="B353" s="2" t="s">
        <v>100</v>
      </c>
      <c r="C353" s="3">
        <v>43428.0</v>
      </c>
      <c r="D353" s="2" t="s">
        <v>835</v>
      </c>
      <c r="E353" s="2"/>
      <c r="F353" s="2" t="s">
        <v>836</v>
      </c>
      <c r="G353" s="2" t="s">
        <v>21</v>
      </c>
      <c r="H353" s="2" t="s">
        <v>13</v>
      </c>
      <c r="I353" s="9" t="s">
        <v>837</v>
      </c>
    </row>
    <row r="354" ht="15.75" customHeight="1">
      <c r="A354" s="2">
        <v>353.0</v>
      </c>
      <c r="B354" s="2" t="s">
        <v>9</v>
      </c>
      <c r="C354" s="3">
        <v>43428.0</v>
      </c>
      <c r="D354" s="2" t="s">
        <v>838</v>
      </c>
      <c r="E354" s="2">
        <v>39.0</v>
      </c>
      <c r="F354" s="2" t="s">
        <v>11</v>
      </c>
      <c r="G354" s="2" t="s">
        <v>47</v>
      </c>
      <c r="H354" s="2" t="s">
        <v>30</v>
      </c>
      <c r="I354" s="2" t="s">
        <v>839</v>
      </c>
    </row>
    <row r="355" ht="15.75" customHeight="1">
      <c r="A355" s="2">
        <v>354.0</v>
      </c>
      <c r="B355" s="2" t="s">
        <v>88</v>
      </c>
      <c r="C355" s="3">
        <v>43428.0</v>
      </c>
      <c r="D355" s="2" t="s">
        <v>840</v>
      </c>
      <c r="E355" s="2"/>
      <c r="F355" s="2" t="s">
        <v>210</v>
      </c>
      <c r="G355" s="2" t="s">
        <v>21</v>
      </c>
      <c r="H355" s="2" t="s">
        <v>13</v>
      </c>
      <c r="I355" s="9" t="s">
        <v>841</v>
      </c>
    </row>
    <row r="356" ht="15.75" customHeight="1">
      <c r="A356" s="2">
        <v>355.0</v>
      </c>
      <c r="B356" s="2" t="s">
        <v>147</v>
      </c>
      <c r="C356" s="3">
        <v>43429.0</v>
      </c>
      <c r="D356" s="2" t="s">
        <v>842</v>
      </c>
      <c r="E356" s="2">
        <v>25.0</v>
      </c>
      <c r="F356" s="2" t="s">
        <v>843</v>
      </c>
      <c r="G356" s="2" t="s">
        <v>12</v>
      </c>
      <c r="H356" s="2" t="s">
        <v>30</v>
      </c>
      <c r="I356" s="9" t="s">
        <v>844</v>
      </c>
    </row>
    <row r="357" ht="15.75" customHeight="1">
      <c r="A357" s="2">
        <v>356.0</v>
      </c>
      <c r="B357" s="2" t="s">
        <v>23</v>
      </c>
      <c r="C357" s="3">
        <v>43432.0</v>
      </c>
      <c r="D357" s="2" t="s">
        <v>845</v>
      </c>
      <c r="E357" s="2"/>
      <c r="F357" s="2" t="s">
        <v>368</v>
      </c>
      <c r="G357" s="2" t="s">
        <v>12</v>
      </c>
      <c r="H357" s="2" t="s">
        <v>13</v>
      </c>
      <c r="I357" s="9" t="s">
        <v>846</v>
      </c>
    </row>
    <row r="358" ht="15.75" customHeight="1">
      <c r="A358" s="2">
        <v>357.0</v>
      </c>
      <c r="B358" s="2" t="s">
        <v>66</v>
      </c>
      <c r="C358" s="3">
        <v>43432.0</v>
      </c>
      <c r="D358" s="2" t="s">
        <v>196</v>
      </c>
      <c r="E358" s="2"/>
      <c r="F358" s="2" t="s">
        <v>120</v>
      </c>
      <c r="G358" s="2" t="s">
        <v>47</v>
      </c>
      <c r="H358" s="2" t="s">
        <v>13</v>
      </c>
      <c r="I358" s="2" t="s">
        <v>847</v>
      </c>
    </row>
    <row r="359" ht="15.75" customHeight="1">
      <c r="A359" s="2">
        <v>358.0</v>
      </c>
      <c r="B359" s="2" t="s">
        <v>18</v>
      </c>
      <c r="C359" s="3">
        <v>43433.0</v>
      </c>
      <c r="D359" s="2" t="s">
        <v>848</v>
      </c>
      <c r="E359" s="2"/>
      <c r="F359" s="2" t="s">
        <v>849</v>
      </c>
      <c r="G359" s="2" t="s">
        <v>21</v>
      </c>
      <c r="H359" s="2" t="s">
        <v>13</v>
      </c>
      <c r="I359" s="9" t="s">
        <v>850</v>
      </c>
    </row>
    <row r="360" ht="15.75" customHeight="1">
      <c r="A360" s="2">
        <v>359.0</v>
      </c>
      <c r="B360" s="2" t="s">
        <v>23</v>
      </c>
      <c r="C360" s="3">
        <v>43434.0</v>
      </c>
      <c r="D360" s="2" t="s">
        <v>851</v>
      </c>
      <c r="E360" s="2"/>
      <c r="F360" s="2" t="s">
        <v>852</v>
      </c>
      <c r="G360" s="2" t="s">
        <v>12</v>
      </c>
      <c r="H360" s="2" t="s">
        <v>30</v>
      </c>
      <c r="I360" s="9" t="s">
        <v>853</v>
      </c>
    </row>
    <row r="361" ht="15.75" customHeight="1">
      <c r="A361" s="2">
        <v>360.0</v>
      </c>
      <c r="B361" s="2" t="s">
        <v>53</v>
      </c>
      <c r="C361" s="3">
        <v>43434.0</v>
      </c>
      <c r="D361" s="2" t="s">
        <v>854</v>
      </c>
      <c r="E361" s="2"/>
      <c r="F361" s="2" t="s">
        <v>855</v>
      </c>
      <c r="G361" s="2" t="s">
        <v>21</v>
      </c>
      <c r="H361" s="2" t="s">
        <v>13</v>
      </c>
      <c r="I361" s="2" t="s">
        <v>856</v>
      </c>
    </row>
    <row r="362" ht="15.75" customHeight="1">
      <c r="A362" s="77">
        <v>361.0</v>
      </c>
      <c r="B362" s="2" t="s">
        <v>88</v>
      </c>
      <c r="C362" s="3">
        <v>43434.0</v>
      </c>
      <c r="D362" s="2" t="s">
        <v>857</v>
      </c>
      <c r="E362" s="2">
        <v>44.0</v>
      </c>
      <c r="F362" s="2" t="s">
        <v>585</v>
      </c>
      <c r="G362" s="2" t="s">
        <v>21</v>
      </c>
      <c r="H362" s="2" t="s">
        <v>13</v>
      </c>
      <c r="I362" s="9" t="s">
        <v>858</v>
      </c>
    </row>
    <row r="363" ht="15.75" customHeight="1">
      <c r="A363" s="31">
        <v>362.0</v>
      </c>
      <c r="B363" s="2" t="s">
        <v>18</v>
      </c>
      <c r="C363" s="3">
        <v>43435.0</v>
      </c>
      <c r="D363" s="2" t="s">
        <v>859</v>
      </c>
      <c r="E363" s="2"/>
      <c r="F363" s="2" t="s">
        <v>860</v>
      </c>
      <c r="G363" s="2" t="s">
        <v>12</v>
      </c>
      <c r="H363" s="2" t="s">
        <v>30</v>
      </c>
      <c r="I363" s="9" t="s">
        <v>861</v>
      </c>
    </row>
    <row r="364" ht="15.75" customHeight="1">
      <c r="A364" s="2">
        <v>363.0</v>
      </c>
      <c r="B364" s="2" t="s">
        <v>66</v>
      </c>
      <c r="C364" s="3">
        <v>43437.0</v>
      </c>
      <c r="D364" s="2" t="s">
        <v>310</v>
      </c>
      <c r="E364" s="2"/>
      <c r="F364" s="2" t="s">
        <v>862</v>
      </c>
      <c r="G364" s="2" t="s">
        <v>12</v>
      </c>
      <c r="H364" s="2" t="s">
        <v>13</v>
      </c>
      <c r="I364" s="2" t="s">
        <v>863</v>
      </c>
    </row>
    <row r="365" ht="15.75" customHeight="1">
      <c r="A365" s="2">
        <v>364.0</v>
      </c>
      <c r="B365" s="2" t="s">
        <v>66</v>
      </c>
      <c r="C365" s="3">
        <v>43437.0</v>
      </c>
      <c r="D365" s="2" t="s">
        <v>310</v>
      </c>
      <c r="E365" s="2"/>
      <c r="F365" s="2" t="s">
        <v>862</v>
      </c>
      <c r="G365" s="2" t="s">
        <v>12</v>
      </c>
      <c r="H365" s="2" t="s">
        <v>13</v>
      </c>
      <c r="I365" s="31" t="s">
        <v>863</v>
      </c>
    </row>
    <row r="366" ht="15.75" customHeight="1">
      <c r="A366" s="2">
        <v>365.0</v>
      </c>
      <c r="B366" s="2" t="s">
        <v>66</v>
      </c>
      <c r="C366" s="3">
        <v>43437.0</v>
      </c>
      <c r="D366" s="2" t="s">
        <v>310</v>
      </c>
      <c r="E366" s="2"/>
      <c r="F366" s="2" t="s">
        <v>862</v>
      </c>
      <c r="G366" s="2" t="s">
        <v>12</v>
      </c>
      <c r="H366" s="2" t="s">
        <v>13</v>
      </c>
      <c r="I366" s="2" t="s">
        <v>863</v>
      </c>
    </row>
    <row r="367" ht="15.75" customHeight="1">
      <c r="A367" s="2">
        <v>366.0</v>
      </c>
      <c r="B367" s="2" t="s">
        <v>66</v>
      </c>
      <c r="C367" s="3">
        <v>43437.0</v>
      </c>
      <c r="D367" s="2" t="s">
        <v>310</v>
      </c>
      <c r="E367" s="2"/>
      <c r="F367" s="2" t="s">
        <v>862</v>
      </c>
      <c r="G367" s="2" t="s">
        <v>12</v>
      </c>
      <c r="H367" s="2" t="s">
        <v>13</v>
      </c>
      <c r="I367" s="2" t="s">
        <v>863</v>
      </c>
    </row>
    <row r="368" ht="15.75" customHeight="1">
      <c r="A368" s="2">
        <v>367.0</v>
      </c>
      <c r="B368" s="2" t="s">
        <v>66</v>
      </c>
      <c r="C368" s="3">
        <v>43437.0</v>
      </c>
      <c r="D368" s="2" t="s">
        <v>310</v>
      </c>
      <c r="E368" s="2"/>
      <c r="F368" s="2" t="s">
        <v>862</v>
      </c>
      <c r="G368" s="2" t="s">
        <v>12</v>
      </c>
      <c r="H368" s="2" t="s">
        <v>13</v>
      </c>
      <c r="I368" s="2" t="s">
        <v>863</v>
      </c>
    </row>
    <row r="369" ht="15.75" customHeight="1">
      <c r="A369" s="2">
        <v>368.0</v>
      </c>
      <c r="B369" s="2" t="s">
        <v>66</v>
      </c>
      <c r="C369" s="3">
        <v>43437.0</v>
      </c>
      <c r="D369" s="2" t="s">
        <v>310</v>
      </c>
      <c r="E369" s="2"/>
      <c r="F369" s="2" t="s">
        <v>862</v>
      </c>
      <c r="G369" s="2" t="s">
        <v>12</v>
      </c>
      <c r="H369" s="2" t="s">
        <v>13</v>
      </c>
      <c r="I369" s="2" t="s">
        <v>863</v>
      </c>
    </row>
    <row r="370" ht="15.75" customHeight="1">
      <c r="A370" s="2">
        <v>369.0</v>
      </c>
      <c r="B370" s="2" t="s">
        <v>66</v>
      </c>
      <c r="C370" s="3">
        <v>43439.0</v>
      </c>
      <c r="D370" s="2" t="s">
        <v>864</v>
      </c>
      <c r="E370" s="2"/>
      <c r="F370" s="2" t="s">
        <v>865</v>
      </c>
      <c r="G370" s="2" t="s">
        <v>21</v>
      </c>
      <c r="H370" s="2" t="s">
        <v>13</v>
      </c>
      <c r="I370" s="2" t="s">
        <v>866</v>
      </c>
    </row>
    <row r="371" ht="15.75" customHeight="1">
      <c r="A371" s="2">
        <v>370.0</v>
      </c>
      <c r="B371" s="2" t="s">
        <v>9</v>
      </c>
      <c r="C371" s="3">
        <v>43439.0</v>
      </c>
      <c r="D371" s="2" t="s">
        <v>867</v>
      </c>
      <c r="E371" s="2"/>
      <c r="F371" s="2" t="s">
        <v>11</v>
      </c>
      <c r="G371" s="2" t="s">
        <v>21</v>
      </c>
      <c r="H371" s="2" t="s">
        <v>13</v>
      </c>
      <c r="I371" s="2" t="s">
        <v>868</v>
      </c>
    </row>
    <row r="372" ht="15.75" customHeight="1">
      <c r="A372" s="2">
        <v>371.0</v>
      </c>
      <c r="B372" s="2" t="s">
        <v>9</v>
      </c>
      <c r="C372" s="3">
        <v>43439.0</v>
      </c>
      <c r="D372" s="2" t="s">
        <v>869</v>
      </c>
      <c r="E372" s="2"/>
      <c r="F372" s="2" t="s">
        <v>11</v>
      </c>
      <c r="G372" s="2" t="s">
        <v>21</v>
      </c>
      <c r="H372" s="2" t="s">
        <v>13</v>
      </c>
      <c r="I372" s="46" t="s">
        <v>868</v>
      </c>
    </row>
    <row r="373" ht="15.75" customHeight="1">
      <c r="A373" s="2">
        <v>372.0</v>
      </c>
      <c r="B373" s="2" t="s">
        <v>78</v>
      </c>
      <c r="C373" s="3">
        <v>43439.0</v>
      </c>
      <c r="D373" s="2" t="s">
        <v>310</v>
      </c>
      <c r="E373" s="2"/>
      <c r="F373" s="2" t="s">
        <v>546</v>
      </c>
      <c r="G373" s="2" t="s">
        <v>12</v>
      </c>
      <c r="H373" s="31" t="s">
        <v>65</v>
      </c>
      <c r="I373" s="9" t="s">
        <v>870</v>
      </c>
    </row>
    <row r="374" ht="15.75" customHeight="1">
      <c r="A374" s="2">
        <v>373.0</v>
      </c>
      <c r="B374" s="2" t="s">
        <v>78</v>
      </c>
      <c r="C374" s="3">
        <v>43439.0</v>
      </c>
      <c r="D374" s="2" t="s">
        <v>310</v>
      </c>
      <c r="E374" s="2"/>
      <c r="F374" s="2" t="s">
        <v>546</v>
      </c>
      <c r="G374" s="2" t="s">
        <v>12</v>
      </c>
      <c r="H374" s="31" t="s">
        <v>65</v>
      </c>
      <c r="I374" s="9" t="s">
        <v>870</v>
      </c>
    </row>
    <row r="375" ht="15.75" customHeight="1">
      <c r="A375" s="2">
        <v>374.0</v>
      </c>
      <c r="B375" s="2" t="s">
        <v>78</v>
      </c>
      <c r="C375" s="3">
        <v>43439.0</v>
      </c>
      <c r="D375" s="2" t="s">
        <v>310</v>
      </c>
      <c r="E375" s="2"/>
      <c r="F375" s="2" t="s">
        <v>546</v>
      </c>
      <c r="G375" s="2" t="s">
        <v>12</v>
      </c>
      <c r="H375" s="31" t="s">
        <v>65</v>
      </c>
      <c r="I375" s="9" t="s">
        <v>870</v>
      </c>
    </row>
    <row r="376" ht="15.75" customHeight="1">
      <c r="A376" s="77">
        <v>375.0</v>
      </c>
      <c r="B376" s="16" t="s">
        <v>44</v>
      </c>
      <c r="C376" s="3">
        <v>43440.0</v>
      </c>
      <c r="D376" s="2" t="s">
        <v>871</v>
      </c>
      <c r="E376" s="2"/>
      <c r="F376" s="16" t="s">
        <v>128</v>
      </c>
      <c r="G376" s="2" t="s">
        <v>12</v>
      </c>
      <c r="H376" s="2" t="s">
        <v>13</v>
      </c>
      <c r="I376" s="22" t="s">
        <v>872</v>
      </c>
    </row>
    <row r="377" ht="15.75" customHeight="1">
      <c r="A377" s="2">
        <v>376.0</v>
      </c>
      <c r="B377" s="2" t="s">
        <v>72</v>
      </c>
      <c r="C377" s="3">
        <v>43443.0</v>
      </c>
      <c r="D377" s="2" t="s">
        <v>873</v>
      </c>
      <c r="E377" s="2">
        <v>29.0</v>
      </c>
      <c r="F377" s="2" t="s">
        <v>874</v>
      </c>
      <c r="G377" s="2" t="s">
        <v>21</v>
      </c>
      <c r="H377" s="2" t="s">
        <v>13</v>
      </c>
      <c r="I377" s="2" t="s">
        <v>875</v>
      </c>
    </row>
    <row r="378" ht="15.75" customHeight="1">
      <c r="A378" s="2">
        <v>377.0</v>
      </c>
      <c r="B378" s="2" t="s">
        <v>53</v>
      </c>
      <c r="C378" s="3">
        <v>43443.0</v>
      </c>
      <c r="D378" s="2" t="s">
        <v>876</v>
      </c>
      <c r="E378" s="2"/>
      <c r="F378" s="2" t="s">
        <v>877</v>
      </c>
      <c r="G378" s="2" t="s">
        <v>47</v>
      </c>
      <c r="H378" s="2" t="s">
        <v>13</v>
      </c>
      <c r="I378" s="2" t="s">
        <v>878</v>
      </c>
    </row>
    <row r="379" ht="15.75" customHeight="1">
      <c r="A379" s="2">
        <v>378.0</v>
      </c>
      <c r="B379" s="2" t="s">
        <v>72</v>
      </c>
      <c r="C379" s="3">
        <v>43447.0</v>
      </c>
      <c r="D379" s="2" t="s">
        <v>310</v>
      </c>
      <c r="E379" s="2"/>
      <c r="F379" s="2" t="s">
        <v>617</v>
      </c>
      <c r="G379" s="2" t="s">
        <v>47</v>
      </c>
      <c r="H379" s="2" t="s">
        <v>13</v>
      </c>
      <c r="I379" s="2" t="s">
        <v>879</v>
      </c>
    </row>
    <row r="380" ht="15.75" customHeight="1">
      <c r="A380" s="2">
        <v>379.0</v>
      </c>
      <c r="B380" s="2" t="s">
        <v>72</v>
      </c>
      <c r="C380" s="3">
        <v>43447.0</v>
      </c>
      <c r="D380" s="2" t="s">
        <v>310</v>
      </c>
      <c r="E380" s="2"/>
      <c r="F380" s="2" t="s">
        <v>617</v>
      </c>
      <c r="G380" s="2" t="s">
        <v>47</v>
      </c>
      <c r="H380" s="2" t="s">
        <v>13</v>
      </c>
      <c r="I380" s="2" t="s">
        <v>879</v>
      </c>
    </row>
    <row r="381" ht="15.75" customHeight="1">
      <c r="A381" s="2">
        <v>380.0</v>
      </c>
      <c r="B381" s="2" t="s">
        <v>72</v>
      </c>
      <c r="C381" s="3">
        <v>43447.0</v>
      </c>
      <c r="D381" s="2" t="s">
        <v>310</v>
      </c>
      <c r="E381" s="2"/>
      <c r="F381" s="2" t="s">
        <v>617</v>
      </c>
      <c r="G381" s="2" t="s">
        <v>47</v>
      </c>
      <c r="H381" s="2" t="s">
        <v>13</v>
      </c>
      <c r="I381" s="2" t="s">
        <v>879</v>
      </c>
    </row>
    <row r="382" ht="15.75" customHeight="1">
      <c r="A382" s="2">
        <v>381.0</v>
      </c>
      <c r="B382" s="2" t="s">
        <v>72</v>
      </c>
      <c r="C382" s="3">
        <v>43447.0</v>
      </c>
      <c r="D382" s="2" t="s">
        <v>310</v>
      </c>
      <c r="E382" s="2"/>
      <c r="F382" s="2" t="s">
        <v>880</v>
      </c>
      <c r="G382" s="2" t="s">
        <v>21</v>
      </c>
      <c r="H382" s="2" t="s">
        <v>13</v>
      </c>
      <c r="I382" s="2" t="s">
        <v>881</v>
      </c>
    </row>
    <row r="383" ht="15.75" customHeight="1">
      <c r="A383" s="77">
        <v>382.0</v>
      </c>
      <c r="B383" s="2" t="s">
        <v>52</v>
      </c>
      <c r="C383" s="3">
        <v>43447.0</v>
      </c>
      <c r="D383" s="2" t="s">
        <v>882</v>
      </c>
      <c r="E383" s="2"/>
      <c r="F383" s="2" t="s">
        <v>324</v>
      </c>
      <c r="G383" s="2" t="s">
        <v>21</v>
      </c>
      <c r="H383" s="2" t="s">
        <v>13</v>
      </c>
      <c r="I383" s="9" t="s">
        <v>883</v>
      </c>
    </row>
    <row r="384" ht="15.75" customHeight="1">
      <c r="A384" s="2">
        <v>383.0</v>
      </c>
      <c r="B384" s="2" t="s">
        <v>53</v>
      </c>
      <c r="C384" s="3">
        <v>43448.0</v>
      </c>
      <c r="D384" s="2" t="s">
        <v>531</v>
      </c>
      <c r="E384" s="2"/>
      <c r="F384" s="2" t="s">
        <v>692</v>
      </c>
      <c r="G384" s="2" t="s">
        <v>12</v>
      </c>
      <c r="H384" s="2" t="s">
        <v>30</v>
      </c>
      <c r="I384" s="2" t="s">
        <v>884</v>
      </c>
    </row>
    <row r="385" ht="15.75" customHeight="1">
      <c r="A385" s="2">
        <v>384.0</v>
      </c>
      <c r="B385" s="16" t="s">
        <v>44</v>
      </c>
      <c r="C385" s="3">
        <v>43449.0</v>
      </c>
      <c r="D385" s="2" t="s">
        <v>885</v>
      </c>
      <c r="E385" s="2"/>
      <c r="F385" s="16" t="s">
        <v>886</v>
      </c>
      <c r="G385" s="2" t="s">
        <v>47</v>
      </c>
      <c r="H385" s="2" t="s">
        <v>13</v>
      </c>
      <c r="I385" s="22" t="s">
        <v>887</v>
      </c>
    </row>
    <row r="386" ht="15.75" customHeight="1">
      <c r="A386" s="2">
        <v>385.0</v>
      </c>
      <c r="B386" s="2" t="s">
        <v>53</v>
      </c>
      <c r="C386" s="3">
        <v>43449.0</v>
      </c>
      <c r="D386" s="2" t="s">
        <v>888</v>
      </c>
      <c r="E386" s="2"/>
      <c r="F386" s="2" t="s">
        <v>889</v>
      </c>
      <c r="G386" s="2" t="s">
        <v>21</v>
      </c>
      <c r="H386" s="2" t="s">
        <v>13</v>
      </c>
      <c r="I386" s="2" t="s">
        <v>890</v>
      </c>
    </row>
    <row r="387" ht="15.75" customHeight="1">
      <c r="A387" s="2">
        <v>386.0</v>
      </c>
      <c r="B387" s="2" t="s">
        <v>36</v>
      </c>
      <c r="C387" s="3">
        <v>43450.0</v>
      </c>
      <c r="D387" s="2" t="s">
        <v>196</v>
      </c>
      <c r="E387" s="2"/>
      <c r="F387" s="2" t="s">
        <v>205</v>
      </c>
      <c r="G387" s="2" t="s">
        <v>47</v>
      </c>
      <c r="H387" s="2" t="s">
        <v>13</v>
      </c>
      <c r="I387" s="2" t="s">
        <v>891</v>
      </c>
    </row>
    <row r="388" ht="15.75" customHeight="1">
      <c r="A388" s="2">
        <v>387.0</v>
      </c>
      <c r="B388" s="2" t="s">
        <v>118</v>
      </c>
      <c r="C388" s="3">
        <v>43450.0</v>
      </c>
      <c r="D388" s="2" t="s">
        <v>892</v>
      </c>
      <c r="E388" s="2"/>
      <c r="F388" s="2" t="s">
        <v>534</v>
      </c>
      <c r="G388" s="2" t="s">
        <v>21</v>
      </c>
      <c r="H388" s="31" t="s">
        <v>65</v>
      </c>
      <c r="I388" s="2" t="s">
        <v>893</v>
      </c>
    </row>
    <row r="389" ht="15.75" customHeight="1">
      <c r="A389" s="2">
        <v>388.0</v>
      </c>
      <c r="B389" s="2" t="s">
        <v>88</v>
      </c>
      <c r="C389" s="3">
        <v>43450.0</v>
      </c>
      <c r="D389" s="2" t="s">
        <v>310</v>
      </c>
      <c r="E389" s="2"/>
      <c r="F389" s="2" t="s">
        <v>210</v>
      </c>
      <c r="G389" s="2" t="s">
        <v>21</v>
      </c>
      <c r="H389" s="2" t="s">
        <v>13</v>
      </c>
      <c r="I389" s="9" t="s">
        <v>894</v>
      </c>
    </row>
    <row r="390" ht="15.75" customHeight="1">
      <c r="A390" s="2">
        <v>389.0</v>
      </c>
      <c r="B390" s="2" t="s">
        <v>105</v>
      </c>
      <c r="C390" s="3">
        <v>43450.0</v>
      </c>
      <c r="D390" s="2" t="s">
        <v>895</v>
      </c>
      <c r="E390" s="2">
        <v>38.0</v>
      </c>
      <c r="F390" s="2" t="s">
        <v>896</v>
      </c>
      <c r="G390" s="2" t="s">
        <v>47</v>
      </c>
      <c r="H390" s="2" t="s">
        <v>13</v>
      </c>
      <c r="I390" s="9" t="s">
        <v>897</v>
      </c>
    </row>
    <row r="391" ht="15.75" customHeight="1">
      <c r="A391" s="2">
        <v>390.0</v>
      </c>
      <c r="B391" s="16" t="s">
        <v>27</v>
      </c>
      <c r="C391" s="3">
        <v>43451.0</v>
      </c>
      <c r="D391" s="2" t="s">
        <v>898</v>
      </c>
      <c r="E391" s="2"/>
      <c r="F391" s="16" t="s">
        <v>899</v>
      </c>
      <c r="G391" s="2" t="s">
        <v>21</v>
      </c>
      <c r="H391" s="2" t="s">
        <v>13</v>
      </c>
      <c r="I391" s="22" t="s">
        <v>900</v>
      </c>
      <c r="J391" s="21"/>
    </row>
    <row r="392" ht="15.75" customHeight="1">
      <c r="A392" s="2">
        <v>391.0</v>
      </c>
      <c r="B392" s="2" t="s">
        <v>23</v>
      </c>
      <c r="C392" s="3">
        <v>43451.0</v>
      </c>
      <c r="D392" s="2" t="s">
        <v>901</v>
      </c>
      <c r="E392" s="2"/>
      <c r="F392" s="2" t="s">
        <v>179</v>
      </c>
      <c r="G392" s="2" t="s">
        <v>21</v>
      </c>
      <c r="H392" s="2" t="s">
        <v>13</v>
      </c>
      <c r="I392" s="9" t="s">
        <v>902</v>
      </c>
    </row>
    <row r="393" ht="15.75" customHeight="1">
      <c r="A393" s="2">
        <v>392.0</v>
      </c>
      <c r="B393" s="2" t="s">
        <v>52</v>
      </c>
      <c r="C393" s="3">
        <v>43451.0</v>
      </c>
      <c r="D393" s="2" t="s">
        <v>903</v>
      </c>
      <c r="E393" s="2">
        <v>43.0</v>
      </c>
      <c r="F393" s="2" t="s">
        <v>904</v>
      </c>
      <c r="G393" s="2" t="s">
        <v>21</v>
      </c>
      <c r="H393" s="2" t="s">
        <v>13</v>
      </c>
      <c r="I393" s="9" t="s">
        <v>905</v>
      </c>
    </row>
    <row r="394" ht="15.75" customHeight="1">
      <c r="A394" s="2">
        <v>393.0</v>
      </c>
      <c r="B394" s="2" t="s">
        <v>36</v>
      </c>
      <c r="C394" s="3">
        <v>43452.0</v>
      </c>
      <c r="D394" s="2" t="s">
        <v>906</v>
      </c>
      <c r="E394" s="2"/>
      <c r="F394" s="2" t="s">
        <v>907</v>
      </c>
      <c r="G394" s="2" t="s">
        <v>12</v>
      </c>
      <c r="H394" s="2" t="s">
        <v>13</v>
      </c>
      <c r="I394" s="2" t="s">
        <v>908</v>
      </c>
    </row>
    <row r="395" ht="15.75" customHeight="1">
      <c r="A395" s="2">
        <v>394.0</v>
      </c>
      <c r="B395" s="2" t="s">
        <v>100</v>
      </c>
      <c r="C395" s="3">
        <v>43452.0</v>
      </c>
      <c r="D395" s="2" t="s">
        <v>909</v>
      </c>
      <c r="E395" s="2"/>
      <c r="F395" s="2" t="s">
        <v>836</v>
      </c>
      <c r="G395" s="2" t="s">
        <v>21</v>
      </c>
      <c r="H395" s="2" t="s">
        <v>13</v>
      </c>
      <c r="I395" s="9" t="s">
        <v>910</v>
      </c>
    </row>
    <row r="396" ht="15.75" customHeight="1">
      <c r="A396" s="77">
        <v>395.0</v>
      </c>
      <c r="B396" s="2" t="s">
        <v>53</v>
      </c>
      <c r="C396" s="3">
        <v>43454.0</v>
      </c>
      <c r="D396" s="2" t="s">
        <v>911</v>
      </c>
      <c r="E396" s="2"/>
      <c r="F396" s="2" t="s">
        <v>912</v>
      </c>
      <c r="G396" s="2" t="s">
        <v>12</v>
      </c>
      <c r="H396" s="2" t="s">
        <v>13</v>
      </c>
      <c r="I396" s="2" t="s">
        <v>913</v>
      </c>
    </row>
    <row r="397" ht="15.75" customHeight="1">
      <c r="A397" s="2">
        <v>396.0</v>
      </c>
      <c r="B397" s="2" t="s">
        <v>135</v>
      </c>
      <c r="C397" s="3">
        <v>43456.0</v>
      </c>
      <c r="D397" s="2" t="s">
        <v>914</v>
      </c>
      <c r="E397" s="2"/>
      <c r="F397" s="2" t="s">
        <v>915</v>
      </c>
      <c r="G397" s="2" t="s">
        <v>21</v>
      </c>
      <c r="H397" s="2" t="s">
        <v>13</v>
      </c>
      <c r="I397" s="2" t="s">
        <v>916</v>
      </c>
    </row>
    <row r="398" ht="15.75" customHeight="1">
      <c r="A398" s="2">
        <v>397.0</v>
      </c>
      <c r="B398" s="2" t="s">
        <v>135</v>
      </c>
      <c r="C398" s="3">
        <v>43456.0</v>
      </c>
      <c r="D398" s="2" t="s">
        <v>917</v>
      </c>
      <c r="E398" s="2"/>
      <c r="F398" s="2" t="s">
        <v>915</v>
      </c>
      <c r="G398" s="2" t="s">
        <v>21</v>
      </c>
      <c r="H398" s="2" t="s">
        <v>13</v>
      </c>
      <c r="I398" s="2" t="s">
        <v>916</v>
      </c>
    </row>
    <row r="399" ht="15.75" customHeight="1">
      <c r="A399" s="2">
        <v>398.0</v>
      </c>
      <c r="B399" s="2" t="s">
        <v>36</v>
      </c>
      <c r="C399" s="3">
        <v>43459.0</v>
      </c>
      <c r="D399" s="2" t="s">
        <v>196</v>
      </c>
      <c r="E399" s="2"/>
      <c r="F399" s="2" t="s">
        <v>558</v>
      </c>
      <c r="G399" s="2" t="s">
        <v>21</v>
      </c>
      <c r="H399" s="2" t="s">
        <v>13</v>
      </c>
      <c r="I399" s="2" t="s">
        <v>918</v>
      </c>
    </row>
    <row r="400" ht="15.75" customHeight="1">
      <c r="A400" s="2">
        <v>399.0</v>
      </c>
      <c r="B400" s="2" t="s">
        <v>116</v>
      </c>
      <c r="C400" s="3">
        <v>43459.0</v>
      </c>
      <c r="D400" s="2" t="s">
        <v>310</v>
      </c>
      <c r="E400" s="2"/>
      <c r="F400" s="2" t="s">
        <v>919</v>
      </c>
      <c r="G400" s="2" t="s">
        <v>12</v>
      </c>
      <c r="H400" s="2" t="s">
        <v>13</v>
      </c>
      <c r="I400" s="2" t="s">
        <v>920</v>
      </c>
    </row>
    <row r="401" ht="15.75" customHeight="1">
      <c r="A401" s="2">
        <v>400.0</v>
      </c>
      <c r="B401" s="2" t="s">
        <v>53</v>
      </c>
      <c r="C401" s="3">
        <v>43460.0</v>
      </c>
      <c r="D401" s="2" t="s">
        <v>921</v>
      </c>
      <c r="E401" s="2"/>
      <c r="F401" s="2" t="s">
        <v>922</v>
      </c>
      <c r="G401" s="2" t="s">
        <v>21</v>
      </c>
      <c r="H401" s="2" t="s">
        <v>13</v>
      </c>
      <c r="I401" s="2" t="s">
        <v>923</v>
      </c>
    </row>
    <row r="402" ht="15.75" customHeight="1">
      <c r="A402" s="77">
        <v>401.0</v>
      </c>
      <c r="B402" s="2" t="s">
        <v>57</v>
      </c>
      <c r="C402" s="3">
        <v>43461.0</v>
      </c>
      <c r="D402" s="2" t="s">
        <v>924</v>
      </c>
      <c r="E402" s="2"/>
      <c r="F402" s="2" t="s">
        <v>925</v>
      </c>
      <c r="G402" s="2" t="s">
        <v>12</v>
      </c>
      <c r="H402" s="2" t="s">
        <v>13</v>
      </c>
      <c r="I402" s="2" t="s">
        <v>926</v>
      </c>
    </row>
    <row r="403" ht="15.75" customHeight="1">
      <c r="A403" s="2">
        <v>402.0</v>
      </c>
      <c r="B403" s="2" t="s">
        <v>23</v>
      </c>
      <c r="C403" s="3">
        <v>43464.0</v>
      </c>
      <c r="D403" s="2" t="s">
        <v>927</v>
      </c>
      <c r="E403" s="2"/>
      <c r="F403" s="2" t="s">
        <v>444</v>
      </c>
      <c r="G403" s="2" t="s">
        <v>21</v>
      </c>
      <c r="H403" s="2" t="s">
        <v>13</v>
      </c>
      <c r="I403" s="9" t="s">
        <v>928</v>
      </c>
    </row>
    <row r="404" ht="15.75" customHeight="1">
      <c r="A404" s="2">
        <v>403.0</v>
      </c>
      <c r="B404" s="2" t="s">
        <v>23</v>
      </c>
      <c r="C404" s="3">
        <v>43464.0</v>
      </c>
      <c r="D404" s="2" t="s">
        <v>929</v>
      </c>
      <c r="E404" s="2"/>
      <c r="F404" s="2" t="s">
        <v>444</v>
      </c>
      <c r="G404" s="2" t="s">
        <v>21</v>
      </c>
      <c r="H404" s="2" t="s">
        <v>13</v>
      </c>
      <c r="I404" s="9" t="s">
        <v>928</v>
      </c>
    </row>
    <row r="405" ht="15.75" customHeight="1">
      <c r="A405" s="2">
        <v>404.0</v>
      </c>
      <c r="B405" s="2" t="s">
        <v>18</v>
      </c>
      <c r="C405" s="3">
        <v>43465.0</v>
      </c>
      <c r="D405" s="2" t="s">
        <v>930</v>
      </c>
      <c r="E405" s="2"/>
      <c r="F405" s="2" t="s">
        <v>931</v>
      </c>
      <c r="G405" s="2" t="s">
        <v>21</v>
      </c>
      <c r="H405" s="2" t="s">
        <v>13</v>
      </c>
      <c r="I405" s="9" t="s">
        <v>932</v>
      </c>
    </row>
    <row r="406" ht="15.75" customHeight="1">
      <c r="A406" s="2">
        <v>405.0</v>
      </c>
      <c r="B406" s="2" t="s">
        <v>52</v>
      </c>
      <c r="C406" s="3">
        <v>43199.0</v>
      </c>
      <c r="D406" s="2" t="s">
        <v>933</v>
      </c>
      <c r="E406" s="2"/>
      <c r="F406" s="2" t="s">
        <v>934</v>
      </c>
      <c r="G406" s="2" t="s">
        <v>12</v>
      </c>
      <c r="H406" s="2" t="s">
        <v>30</v>
      </c>
      <c r="I406" s="9" t="s">
        <v>935</v>
      </c>
    </row>
    <row r="407" ht="15.75" customHeight="1">
      <c r="A407" s="2">
        <v>406.0</v>
      </c>
      <c r="B407" s="2" t="s">
        <v>52</v>
      </c>
      <c r="C407" s="3">
        <v>43199.0</v>
      </c>
      <c r="D407" s="2" t="s">
        <v>936</v>
      </c>
      <c r="E407" s="2"/>
      <c r="F407" s="2" t="s">
        <v>934</v>
      </c>
      <c r="G407" s="2" t="s">
        <v>12</v>
      </c>
      <c r="H407" s="2" t="s">
        <v>30</v>
      </c>
      <c r="I407" s="9" t="s">
        <v>935</v>
      </c>
    </row>
    <row r="408" ht="15.75" customHeight="1">
      <c r="A408" s="2">
        <v>407.0</v>
      </c>
      <c r="B408" s="2" t="s">
        <v>84</v>
      </c>
      <c r="C408" s="3">
        <v>43377.0</v>
      </c>
      <c r="D408" s="2" t="s">
        <v>937</v>
      </c>
      <c r="E408" s="2"/>
      <c r="F408" s="2" t="s">
        <v>221</v>
      </c>
      <c r="G408" s="2" t="s">
        <v>21</v>
      </c>
      <c r="H408" s="2" t="s">
        <v>13</v>
      </c>
      <c r="I408" s="22" t="s">
        <v>938</v>
      </c>
    </row>
    <row r="409" ht="15.75" customHeight="1">
      <c r="A409" s="2">
        <v>408.0</v>
      </c>
      <c r="B409" s="2" t="s">
        <v>88</v>
      </c>
      <c r="C409" s="3">
        <v>43291.0</v>
      </c>
      <c r="D409" s="2" t="s">
        <v>939</v>
      </c>
      <c r="E409" s="2">
        <v>44.0</v>
      </c>
      <c r="F409" s="2" t="s">
        <v>210</v>
      </c>
      <c r="G409" s="2" t="s">
        <v>21</v>
      </c>
      <c r="H409" s="2" t="s">
        <v>13</v>
      </c>
      <c r="I409" s="2" t="s">
        <v>940</v>
      </c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ht="15.75" customHeight="1">
      <c r="A410" s="2">
        <v>409.0</v>
      </c>
      <c r="B410" s="16" t="s">
        <v>44</v>
      </c>
      <c r="C410" s="3">
        <v>43244.0</v>
      </c>
      <c r="D410" s="2" t="s">
        <v>941</v>
      </c>
      <c r="E410" s="2"/>
      <c r="F410" s="2" t="s">
        <v>90</v>
      </c>
      <c r="G410" s="2" t="s">
        <v>47</v>
      </c>
      <c r="H410" s="2" t="s">
        <v>30</v>
      </c>
      <c r="I410" s="67" t="s">
        <v>942</v>
      </c>
      <c r="J410" s="21"/>
      <c r="K410" s="21"/>
    </row>
    <row r="411" ht="15.75" customHeight="1">
      <c r="A411" s="2">
        <v>410.0</v>
      </c>
      <c r="B411" s="2" t="s">
        <v>88</v>
      </c>
      <c r="C411" s="3">
        <v>43161.0</v>
      </c>
      <c r="D411" s="2" t="s">
        <v>943</v>
      </c>
      <c r="E411" s="2"/>
      <c r="F411" s="2" t="s">
        <v>210</v>
      </c>
      <c r="G411" s="2" t="s">
        <v>21</v>
      </c>
      <c r="H411" s="2" t="s">
        <v>13</v>
      </c>
      <c r="I411" s="9" t="s">
        <v>944</v>
      </c>
      <c r="J411" s="21"/>
      <c r="K411" s="21"/>
    </row>
    <row r="412" ht="15.75" customHeight="1">
      <c r="A412" s="2">
        <v>411.0</v>
      </c>
      <c r="B412" s="2" t="s">
        <v>95</v>
      </c>
      <c r="C412" s="3">
        <v>43171.0</v>
      </c>
      <c r="D412" s="2" t="s">
        <v>945</v>
      </c>
      <c r="E412" s="2"/>
      <c r="F412" s="2" t="s">
        <v>946</v>
      </c>
      <c r="G412" s="2" t="s">
        <v>47</v>
      </c>
      <c r="H412" s="2" t="s">
        <v>13</v>
      </c>
      <c r="I412" s="9" t="s">
        <v>947</v>
      </c>
      <c r="J412" s="21"/>
      <c r="K412" s="21"/>
    </row>
    <row r="413" ht="15.75" customHeight="1">
      <c r="A413" s="2">
        <v>412.0</v>
      </c>
      <c r="B413" s="2" t="s">
        <v>66</v>
      </c>
      <c r="C413" s="3">
        <v>43188.0</v>
      </c>
      <c r="D413" s="2" t="s">
        <v>948</v>
      </c>
      <c r="E413" s="2"/>
      <c r="F413" s="2" t="s">
        <v>120</v>
      </c>
      <c r="G413" s="2" t="s">
        <v>12</v>
      </c>
      <c r="H413" s="2" t="s">
        <v>64</v>
      </c>
      <c r="I413" s="9" t="s">
        <v>949</v>
      </c>
      <c r="J413" s="21"/>
      <c r="K413" s="21"/>
    </row>
    <row r="414" ht="15.75" customHeight="1">
      <c r="A414" s="2">
        <v>413.0</v>
      </c>
      <c r="B414" s="2" t="s">
        <v>57</v>
      </c>
      <c r="C414" s="3">
        <v>43176.0</v>
      </c>
      <c r="D414" s="2" t="s">
        <v>950</v>
      </c>
      <c r="E414" s="2">
        <v>20.0</v>
      </c>
      <c r="F414" s="2" t="s">
        <v>57</v>
      </c>
      <c r="G414" s="2" t="s">
        <v>21</v>
      </c>
      <c r="H414" s="2" t="s">
        <v>13</v>
      </c>
      <c r="I414" s="9" t="s">
        <v>951</v>
      </c>
      <c r="J414" s="21"/>
      <c r="K414" s="21"/>
    </row>
    <row r="415" ht="15.75" customHeight="1">
      <c r="A415" s="2">
        <v>414.0</v>
      </c>
      <c r="B415" s="2" t="s">
        <v>72</v>
      </c>
      <c r="C415" s="3">
        <v>43117.0</v>
      </c>
      <c r="D415" s="2" t="s">
        <v>952</v>
      </c>
      <c r="E415" s="2">
        <v>37.0</v>
      </c>
      <c r="F415" s="2" t="s">
        <v>953</v>
      </c>
      <c r="G415" s="2" t="s">
        <v>12</v>
      </c>
      <c r="H415" s="2" t="s">
        <v>13</v>
      </c>
      <c r="I415" s="9" t="s">
        <v>954</v>
      </c>
      <c r="J415" s="21"/>
      <c r="K415" s="21"/>
    </row>
    <row r="416" ht="15.75" customHeight="1">
      <c r="A416" s="2">
        <v>415.0</v>
      </c>
      <c r="B416" s="2" t="s">
        <v>100</v>
      </c>
      <c r="C416" s="3">
        <v>43113.0</v>
      </c>
      <c r="D416" s="2" t="s">
        <v>955</v>
      </c>
      <c r="E416" s="2"/>
      <c r="F416" s="2" t="s">
        <v>376</v>
      </c>
      <c r="G416" s="2" t="s">
        <v>21</v>
      </c>
      <c r="H416" s="2" t="s">
        <v>13</v>
      </c>
      <c r="I416" s="9" t="s">
        <v>956</v>
      </c>
      <c r="J416" s="21"/>
      <c r="K416" s="21"/>
    </row>
    <row r="417" ht="15.75" customHeight="1">
      <c r="A417" s="2">
        <v>416.0</v>
      </c>
      <c r="B417" s="2" t="s">
        <v>100</v>
      </c>
      <c r="C417" s="3">
        <v>43113.0</v>
      </c>
      <c r="D417" s="2" t="s">
        <v>957</v>
      </c>
      <c r="E417" s="2"/>
      <c r="F417" s="2" t="s">
        <v>376</v>
      </c>
      <c r="G417" s="2" t="s">
        <v>21</v>
      </c>
      <c r="H417" s="2" t="s">
        <v>13</v>
      </c>
      <c r="I417" s="9" t="s">
        <v>956</v>
      </c>
      <c r="J417" s="21"/>
      <c r="K417" s="21"/>
    </row>
    <row r="418" ht="15.75" customHeight="1">
      <c r="A418" s="2">
        <v>417.0</v>
      </c>
      <c r="B418" s="2" t="s">
        <v>52</v>
      </c>
      <c r="C418" s="3">
        <v>43105.0</v>
      </c>
      <c r="D418" s="2" t="s">
        <v>958</v>
      </c>
      <c r="E418" s="2">
        <v>30.0</v>
      </c>
      <c r="F418" s="2" t="s">
        <v>52</v>
      </c>
      <c r="G418" s="2" t="s">
        <v>12</v>
      </c>
      <c r="H418" s="2" t="s">
        <v>30</v>
      </c>
      <c r="I418" s="9" t="s">
        <v>959</v>
      </c>
      <c r="J418" s="21"/>
      <c r="K418" s="21"/>
    </row>
    <row r="419" ht="15.75" customHeight="1">
      <c r="A419" s="2">
        <v>418.0</v>
      </c>
      <c r="B419" s="2" t="s">
        <v>113</v>
      </c>
      <c r="C419" s="3">
        <v>43108.0</v>
      </c>
      <c r="D419" s="2" t="s">
        <v>960</v>
      </c>
      <c r="E419" s="2">
        <v>43.0</v>
      </c>
      <c r="F419" s="2" t="s">
        <v>961</v>
      </c>
      <c r="G419" s="2" t="s">
        <v>21</v>
      </c>
      <c r="H419" s="2" t="s">
        <v>13</v>
      </c>
      <c r="I419" s="9" t="s">
        <v>962</v>
      </c>
      <c r="J419" s="21"/>
      <c r="K419" s="21"/>
    </row>
    <row r="420" ht="15.75" customHeight="1">
      <c r="A420" s="2">
        <v>419.0</v>
      </c>
      <c r="B420" s="2" t="s">
        <v>105</v>
      </c>
      <c r="C420" s="3">
        <v>43102.0</v>
      </c>
      <c r="D420" s="2" t="s">
        <v>963</v>
      </c>
      <c r="E420" s="2">
        <v>30.0</v>
      </c>
      <c r="F420" s="2" t="s">
        <v>734</v>
      </c>
      <c r="G420" s="2" t="s">
        <v>21</v>
      </c>
      <c r="H420" s="2" t="s">
        <v>13</v>
      </c>
      <c r="I420" s="9" t="s">
        <v>964</v>
      </c>
      <c r="J420" s="21"/>
      <c r="K420" s="21"/>
    </row>
    <row r="421" ht="15.75" customHeight="1">
      <c r="A421" s="2">
        <v>420.0</v>
      </c>
      <c r="B421" s="2" t="s">
        <v>27</v>
      </c>
      <c r="C421" s="3">
        <v>43138.0</v>
      </c>
      <c r="D421" s="2" t="s">
        <v>965</v>
      </c>
      <c r="E421" s="2">
        <v>33.0</v>
      </c>
      <c r="F421" s="2" t="s">
        <v>29</v>
      </c>
      <c r="G421" s="2" t="s">
        <v>21</v>
      </c>
      <c r="H421" s="2" t="s">
        <v>13</v>
      </c>
      <c r="I421" s="9" t="s">
        <v>966</v>
      </c>
      <c r="J421" s="21"/>
      <c r="K421" s="21"/>
    </row>
    <row r="422" ht="15.75" customHeight="1">
      <c r="A422" s="2">
        <v>421.0</v>
      </c>
      <c r="B422" s="2" t="s">
        <v>116</v>
      </c>
      <c r="C422" s="3">
        <v>43199.0</v>
      </c>
      <c r="D422" s="2" t="s">
        <v>967</v>
      </c>
      <c r="E422" s="2">
        <v>26.0</v>
      </c>
      <c r="F422" s="2" t="s">
        <v>333</v>
      </c>
      <c r="G422" s="2" t="s">
        <v>21</v>
      </c>
      <c r="H422" s="2" t="s">
        <v>13</v>
      </c>
      <c r="I422" s="2" t="s">
        <v>968</v>
      </c>
      <c r="J422" s="21"/>
      <c r="K422" s="21"/>
    </row>
    <row r="423" ht="15.75" customHeight="1">
      <c r="A423" s="2">
        <v>422.0</v>
      </c>
      <c r="B423" s="2" t="s">
        <v>23</v>
      </c>
      <c r="C423" s="3">
        <v>43197.0</v>
      </c>
      <c r="D423" s="2" t="s">
        <v>969</v>
      </c>
      <c r="E423" s="2">
        <v>33.0</v>
      </c>
      <c r="F423" s="2" t="s">
        <v>179</v>
      </c>
      <c r="G423" s="2" t="s">
        <v>21</v>
      </c>
      <c r="H423" s="2" t="s">
        <v>13</v>
      </c>
      <c r="I423" s="2" t="s">
        <v>970</v>
      </c>
      <c r="J423" s="21"/>
      <c r="K423" s="21"/>
    </row>
    <row r="424" ht="15.75" customHeight="1">
      <c r="A424" s="2">
        <v>423.0</v>
      </c>
      <c r="B424" s="2" t="s">
        <v>36</v>
      </c>
      <c r="C424" s="3">
        <v>43217.0</v>
      </c>
      <c r="D424" s="2" t="s">
        <v>971</v>
      </c>
      <c r="E424" s="2">
        <v>36.0</v>
      </c>
      <c r="F424" s="2" t="s">
        <v>38</v>
      </c>
      <c r="G424" s="2" t="s">
        <v>47</v>
      </c>
      <c r="H424" s="2" t="s">
        <v>13</v>
      </c>
      <c r="I424" s="2" t="s">
        <v>972</v>
      </c>
      <c r="J424" s="21"/>
      <c r="K424" s="21"/>
    </row>
    <row r="425" ht="15.75" customHeight="1">
      <c r="A425" s="2">
        <v>424.0</v>
      </c>
      <c r="B425" s="2" t="s">
        <v>36</v>
      </c>
      <c r="C425" s="3">
        <v>43217.0</v>
      </c>
      <c r="D425" s="2" t="s">
        <v>310</v>
      </c>
      <c r="E425" s="2"/>
      <c r="F425" s="2" t="s">
        <v>38</v>
      </c>
      <c r="G425" s="2" t="s">
        <v>47</v>
      </c>
      <c r="H425" s="2" t="s">
        <v>13</v>
      </c>
      <c r="I425" s="2" t="s">
        <v>972</v>
      </c>
      <c r="J425" s="21"/>
      <c r="K425" s="21"/>
    </row>
    <row r="426" ht="15.75" customHeight="1">
      <c r="A426" s="2">
        <v>425.0</v>
      </c>
      <c r="B426" s="2" t="s">
        <v>53</v>
      </c>
      <c r="C426" s="3">
        <v>43209.0</v>
      </c>
      <c r="D426" s="2" t="s">
        <v>973</v>
      </c>
      <c r="E426" s="2">
        <v>40.0</v>
      </c>
      <c r="F426" s="2" t="s">
        <v>974</v>
      </c>
      <c r="G426" s="2" t="s">
        <v>21</v>
      </c>
      <c r="H426" s="2" t="s">
        <v>13</v>
      </c>
      <c r="I426" s="2" t="s">
        <v>975</v>
      </c>
      <c r="J426" s="21"/>
      <c r="K426" s="21"/>
    </row>
    <row r="427" ht="15.75" customHeight="1">
      <c r="A427" s="2">
        <v>426.0</v>
      </c>
      <c r="B427" s="2" t="s">
        <v>36</v>
      </c>
      <c r="C427" s="3">
        <v>43251.0</v>
      </c>
      <c r="D427" s="2" t="s">
        <v>976</v>
      </c>
      <c r="E427" s="2"/>
      <c r="F427" s="2" t="s">
        <v>38</v>
      </c>
      <c r="G427" s="2" t="s">
        <v>12</v>
      </c>
      <c r="H427" s="2" t="s">
        <v>30</v>
      </c>
      <c r="I427" s="2" t="s">
        <v>977</v>
      </c>
      <c r="J427" s="21"/>
      <c r="K427" s="21"/>
    </row>
    <row r="428" ht="15.75" customHeight="1">
      <c r="A428" s="2">
        <v>427.0</v>
      </c>
      <c r="B428" s="2" t="s">
        <v>44</v>
      </c>
      <c r="C428" s="3">
        <v>43223.0</v>
      </c>
      <c r="D428" s="2" t="s">
        <v>978</v>
      </c>
      <c r="E428" s="2"/>
      <c r="F428" s="2" t="s">
        <v>237</v>
      </c>
      <c r="G428" s="2" t="s">
        <v>12</v>
      </c>
      <c r="H428" s="2" t="s">
        <v>13</v>
      </c>
      <c r="I428" s="2" t="s">
        <v>979</v>
      </c>
      <c r="J428" s="21"/>
      <c r="K428" s="21"/>
    </row>
    <row r="429" ht="15.75" customHeight="1">
      <c r="A429" s="2">
        <v>428.0</v>
      </c>
      <c r="B429" s="2" t="s">
        <v>36</v>
      </c>
      <c r="C429" s="3">
        <v>43251.0</v>
      </c>
      <c r="D429" s="2" t="s">
        <v>980</v>
      </c>
      <c r="E429" s="2"/>
      <c r="F429" s="2" t="s">
        <v>558</v>
      </c>
      <c r="G429" s="2" t="s">
        <v>21</v>
      </c>
      <c r="H429" s="2" t="s">
        <v>13</v>
      </c>
      <c r="I429" s="2" t="s">
        <v>981</v>
      </c>
      <c r="J429" s="21"/>
      <c r="K429" s="21"/>
    </row>
    <row r="430" ht="15.75" customHeight="1">
      <c r="A430" s="2">
        <v>429.0</v>
      </c>
      <c r="B430" s="2" t="s">
        <v>100</v>
      </c>
      <c r="C430" s="3">
        <v>43221.0</v>
      </c>
      <c r="D430" s="2" t="s">
        <v>982</v>
      </c>
      <c r="E430" s="2"/>
      <c r="F430" s="2" t="s">
        <v>376</v>
      </c>
      <c r="G430" s="2" t="s">
        <v>21</v>
      </c>
      <c r="H430" s="2" t="s">
        <v>13</v>
      </c>
      <c r="I430" s="2" t="s">
        <v>983</v>
      </c>
      <c r="J430" s="21"/>
      <c r="K430" s="21"/>
    </row>
    <row r="431" ht="15.75" customHeight="1">
      <c r="A431" s="2">
        <v>430.0</v>
      </c>
      <c r="B431" s="2" t="s">
        <v>78</v>
      </c>
      <c r="C431" s="3">
        <v>43262.0</v>
      </c>
      <c r="D431" s="2" t="s">
        <v>984</v>
      </c>
      <c r="E431" s="2"/>
      <c r="F431" s="2" t="s">
        <v>229</v>
      </c>
      <c r="G431" s="2" t="s">
        <v>12</v>
      </c>
      <c r="H431" s="2" t="s">
        <v>13</v>
      </c>
      <c r="I431" s="2" t="s">
        <v>985</v>
      </c>
      <c r="J431" s="21"/>
      <c r="K431" s="21"/>
    </row>
    <row r="432" ht="15.75" customHeight="1">
      <c r="A432" s="2">
        <v>431.0</v>
      </c>
      <c r="B432" s="2" t="s">
        <v>36</v>
      </c>
      <c r="C432" s="3">
        <v>43262.0</v>
      </c>
      <c r="D432" s="2" t="s">
        <v>986</v>
      </c>
      <c r="E432" s="2"/>
      <c r="F432" s="2" t="s">
        <v>987</v>
      </c>
      <c r="G432" s="2" t="s">
        <v>12</v>
      </c>
      <c r="H432" s="2" t="s">
        <v>13</v>
      </c>
      <c r="I432" s="2" t="s">
        <v>988</v>
      </c>
      <c r="J432" s="21"/>
      <c r="K432" s="21"/>
    </row>
    <row r="433" ht="15.75" customHeight="1">
      <c r="A433" s="2">
        <v>432.0</v>
      </c>
      <c r="B433" s="2" t="s">
        <v>27</v>
      </c>
      <c r="C433" s="3">
        <v>43261.0</v>
      </c>
      <c r="D433" s="2" t="s">
        <v>989</v>
      </c>
      <c r="E433" s="2"/>
      <c r="F433" s="2" t="s">
        <v>401</v>
      </c>
      <c r="G433" s="2" t="s">
        <v>21</v>
      </c>
      <c r="H433" s="2" t="s">
        <v>13</v>
      </c>
      <c r="I433" s="2" t="s">
        <v>990</v>
      </c>
      <c r="J433" s="21"/>
      <c r="K433" s="21"/>
    </row>
    <row r="434" ht="15.75" customHeight="1">
      <c r="A434" s="2">
        <v>433.0</v>
      </c>
      <c r="B434" s="2" t="s">
        <v>143</v>
      </c>
      <c r="C434" s="3">
        <v>43259.0</v>
      </c>
      <c r="D434" s="2" t="s">
        <v>991</v>
      </c>
      <c r="E434" s="2"/>
      <c r="F434" s="2" t="s">
        <v>992</v>
      </c>
      <c r="G434" s="2" t="s">
        <v>21</v>
      </c>
      <c r="H434" s="2" t="s">
        <v>64</v>
      </c>
      <c r="I434" s="2" t="s">
        <v>993</v>
      </c>
      <c r="J434" s="21"/>
      <c r="K434" s="21"/>
    </row>
    <row r="435" ht="15.75" customHeight="1">
      <c r="A435" s="2">
        <v>434.0</v>
      </c>
      <c r="B435" s="2" t="s">
        <v>78</v>
      </c>
      <c r="C435" s="3">
        <v>43307.0</v>
      </c>
      <c r="D435" s="2" t="s">
        <v>310</v>
      </c>
      <c r="E435" s="2"/>
      <c r="F435" s="2" t="s">
        <v>229</v>
      </c>
      <c r="G435" s="2" t="s">
        <v>12</v>
      </c>
      <c r="H435" s="2" t="s">
        <v>13</v>
      </c>
      <c r="I435" s="2" t="s">
        <v>994</v>
      </c>
      <c r="J435" s="21"/>
      <c r="K435" s="21"/>
    </row>
    <row r="436" ht="15.75" customHeight="1">
      <c r="A436" s="2">
        <v>435.0</v>
      </c>
      <c r="B436" s="2" t="s">
        <v>53</v>
      </c>
      <c r="C436" s="3">
        <v>43295.0</v>
      </c>
      <c r="D436" s="2" t="s">
        <v>995</v>
      </c>
      <c r="E436" s="2"/>
      <c r="F436" s="2" t="s">
        <v>996</v>
      </c>
      <c r="G436" s="2" t="s">
        <v>47</v>
      </c>
      <c r="H436" s="2" t="s">
        <v>13</v>
      </c>
      <c r="I436" s="2" t="s">
        <v>997</v>
      </c>
      <c r="J436" s="21"/>
      <c r="K436" s="21"/>
    </row>
    <row r="437" ht="15.75" customHeight="1">
      <c r="A437" s="2">
        <v>436.0</v>
      </c>
      <c r="B437" s="2" t="s">
        <v>27</v>
      </c>
      <c r="C437" s="3">
        <v>43304.0</v>
      </c>
      <c r="D437" s="2" t="s">
        <v>998</v>
      </c>
      <c r="E437" s="2">
        <v>34.0</v>
      </c>
      <c r="F437" s="2" t="s">
        <v>29</v>
      </c>
      <c r="G437" s="2" t="s">
        <v>21</v>
      </c>
      <c r="H437" s="2" t="s">
        <v>13</v>
      </c>
      <c r="I437" s="2" t="s">
        <v>999</v>
      </c>
      <c r="J437" s="21"/>
      <c r="K437" s="21"/>
    </row>
    <row r="438" ht="15.75" customHeight="1">
      <c r="A438" s="2">
        <v>437.0</v>
      </c>
      <c r="B438" s="2" t="s">
        <v>116</v>
      </c>
      <c r="C438" s="3">
        <v>43286.0</v>
      </c>
      <c r="D438" s="2" t="s">
        <v>1000</v>
      </c>
      <c r="E438" s="2">
        <v>48.0</v>
      </c>
      <c r="F438" s="2" t="s">
        <v>333</v>
      </c>
      <c r="G438" s="2" t="s">
        <v>21</v>
      </c>
      <c r="H438" s="2" t="s">
        <v>13</v>
      </c>
      <c r="I438" s="2" t="s">
        <v>1001</v>
      </c>
      <c r="J438" s="21"/>
      <c r="K438" s="21"/>
    </row>
    <row r="439" ht="15.75" customHeight="1">
      <c r="A439" s="2">
        <v>438.0</v>
      </c>
      <c r="B439" s="2" t="s">
        <v>57</v>
      </c>
      <c r="C439" s="3">
        <v>43311.0</v>
      </c>
      <c r="D439" s="2" t="s">
        <v>1002</v>
      </c>
      <c r="E439" s="2">
        <v>31.0</v>
      </c>
      <c r="F439" s="2" t="s">
        <v>1003</v>
      </c>
      <c r="G439" s="2" t="s">
        <v>21</v>
      </c>
      <c r="H439" s="2" t="s">
        <v>13</v>
      </c>
      <c r="I439" s="2" t="s">
        <v>1004</v>
      </c>
      <c r="J439" s="21"/>
      <c r="K439" s="21"/>
    </row>
    <row r="440" ht="15.75" customHeight="1">
      <c r="A440" s="2">
        <v>439.0</v>
      </c>
      <c r="B440" s="2" t="s">
        <v>88</v>
      </c>
      <c r="C440" s="3">
        <v>43295.0</v>
      </c>
      <c r="D440" s="2" t="s">
        <v>1005</v>
      </c>
      <c r="E440" s="2">
        <v>36.0</v>
      </c>
      <c r="F440" s="2" t="s">
        <v>422</v>
      </c>
      <c r="G440" s="2" t="s">
        <v>12</v>
      </c>
      <c r="H440" s="2" t="s">
        <v>30</v>
      </c>
      <c r="I440" s="2" t="s">
        <v>1006</v>
      </c>
      <c r="J440" s="21"/>
      <c r="K440" s="21"/>
    </row>
    <row r="441" ht="15.75" customHeight="1">
      <c r="A441" s="2">
        <v>440.0</v>
      </c>
      <c r="B441" s="2" t="s">
        <v>57</v>
      </c>
      <c r="C441" s="3">
        <v>43285.0</v>
      </c>
      <c r="D441" s="2" t="s">
        <v>1007</v>
      </c>
      <c r="E441" s="2"/>
      <c r="F441" s="2" t="s">
        <v>1008</v>
      </c>
      <c r="G441" s="2" t="s">
        <v>21</v>
      </c>
      <c r="H441" s="2" t="s">
        <v>13</v>
      </c>
      <c r="I441" s="2" t="s">
        <v>1009</v>
      </c>
      <c r="J441" s="21"/>
      <c r="K441" s="21"/>
    </row>
    <row r="442" ht="15.75" customHeight="1">
      <c r="A442" s="2">
        <v>441.0</v>
      </c>
      <c r="B442" s="2" t="s">
        <v>122</v>
      </c>
      <c r="C442" s="3">
        <v>43300.0</v>
      </c>
      <c r="D442" s="2" t="s">
        <v>1010</v>
      </c>
      <c r="E442" s="2"/>
      <c r="F442" s="2" t="s">
        <v>1011</v>
      </c>
      <c r="G442" s="2" t="s">
        <v>47</v>
      </c>
      <c r="H442" s="2" t="s">
        <v>13</v>
      </c>
      <c r="I442" s="2" t="s">
        <v>1012</v>
      </c>
      <c r="J442" s="21"/>
      <c r="K442" s="21"/>
    </row>
    <row r="443" ht="15.75" customHeight="1">
      <c r="A443" s="2">
        <v>442.0</v>
      </c>
      <c r="B443" s="2" t="s">
        <v>105</v>
      </c>
      <c r="C443" s="3">
        <v>43291.0</v>
      </c>
      <c r="D443" s="2" t="s">
        <v>1013</v>
      </c>
      <c r="E443" s="2">
        <v>24.0</v>
      </c>
      <c r="F443" s="2" t="s">
        <v>124</v>
      </c>
      <c r="G443" s="2" t="s">
        <v>12</v>
      </c>
      <c r="H443" s="2" t="s">
        <v>13</v>
      </c>
      <c r="I443" s="2" t="s">
        <v>1014</v>
      </c>
      <c r="J443" s="21"/>
      <c r="K443" s="21"/>
    </row>
    <row r="444" ht="15.75" customHeight="1">
      <c r="A444" s="2">
        <v>443.0</v>
      </c>
      <c r="B444" s="2" t="s">
        <v>84</v>
      </c>
      <c r="C444" s="3">
        <v>43458.0</v>
      </c>
      <c r="D444" s="2" t="s">
        <v>1015</v>
      </c>
      <c r="E444" s="2"/>
      <c r="F444" s="2" t="s">
        <v>1016</v>
      </c>
      <c r="G444" s="2" t="s">
        <v>21</v>
      </c>
      <c r="H444" s="2" t="s">
        <v>13</v>
      </c>
      <c r="I444" s="2" t="s">
        <v>1017</v>
      </c>
      <c r="J444" s="21"/>
      <c r="K444" s="21"/>
    </row>
    <row r="445" ht="15.75" customHeight="1">
      <c r="A445" s="2">
        <v>444.0</v>
      </c>
      <c r="B445" s="2" t="s">
        <v>44</v>
      </c>
      <c r="C445" s="3">
        <v>43411.0</v>
      </c>
      <c r="D445" s="2" t="s">
        <v>310</v>
      </c>
      <c r="E445" s="2"/>
      <c r="F445" s="2" t="s">
        <v>124</v>
      </c>
      <c r="G445" s="2" t="s">
        <v>47</v>
      </c>
      <c r="H445" s="2" t="s">
        <v>13</v>
      </c>
      <c r="I445" s="2" t="s">
        <v>1018</v>
      </c>
      <c r="J445" s="21"/>
      <c r="K445" s="21"/>
    </row>
    <row r="446" ht="15.75" customHeight="1">
      <c r="A446" s="2">
        <v>445.0</v>
      </c>
      <c r="B446" s="2" t="s">
        <v>36</v>
      </c>
      <c r="C446" s="3">
        <v>43385.0</v>
      </c>
      <c r="D446" s="2" t="s">
        <v>310</v>
      </c>
      <c r="E446" s="2"/>
      <c r="F446" s="2" t="s">
        <v>205</v>
      </c>
      <c r="G446" s="2" t="s">
        <v>12</v>
      </c>
      <c r="H446" s="2" t="s">
        <v>13</v>
      </c>
      <c r="I446" s="2" t="s">
        <v>1019</v>
      </c>
      <c r="J446" s="21"/>
      <c r="K446" s="21"/>
    </row>
    <row r="447" ht="15.75" customHeight="1">
      <c r="A447" s="2">
        <v>446.0</v>
      </c>
      <c r="B447" s="2" t="s">
        <v>52</v>
      </c>
      <c r="C447" s="3">
        <v>43356.0</v>
      </c>
      <c r="D447" s="2" t="s">
        <v>1020</v>
      </c>
      <c r="E447" s="2"/>
      <c r="F447" s="2" t="s">
        <v>52</v>
      </c>
      <c r="G447" s="2" t="s">
        <v>12</v>
      </c>
      <c r="H447" s="2" t="s">
        <v>30</v>
      </c>
      <c r="I447" s="2" t="s">
        <v>1021</v>
      </c>
      <c r="J447" s="21"/>
      <c r="K447" s="21"/>
    </row>
    <row r="448" ht="15.75" customHeight="1">
      <c r="A448" s="2">
        <v>447.0</v>
      </c>
      <c r="B448" s="2" t="s">
        <v>18</v>
      </c>
      <c r="C448" s="3">
        <v>43361.0</v>
      </c>
      <c r="D448" s="2" t="s">
        <v>1022</v>
      </c>
      <c r="E448" s="2"/>
      <c r="F448" s="2" t="s">
        <v>1023</v>
      </c>
      <c r="G448" s="2" t="s">
        <v>21</v>
      </c>
      <c r="H448" s="2" t="s">
        <v>13</v>
      </c>
      <c r="I448" s="2" t="s">
        <v>1024</v>
      </c>
      <c r="J448" s="21"/>
      <c r="K448" s="21"/>
    </row>
    <row r="449" ht="15.75" customHeight="1">
      <c r="A449" s="2">
        <v>448.0</v>
      </c>
      <c r="B449" s="2" t="s">
        <v>57</v>
      </c>
      <c r="C449" s="3">
        <v>43348.0</v>
      </c>
      <c r="D449" s="2" t="s">
        <v>1025</v>
      </c>
      <c r="E449" s="2">
        <v>29.0</v>
      </c>
      <c r="F449" s="2" t="s">
        <v>686</v>
      </c>
      <c r="G449" s="2" t="s">
        <v>21</v>
      </c>
      <c r="H449" s="2" t="s">
        <v>13</v>
      </c>
      <c r="I449" s="2" t="s">
        <v>1026</v>
      </c>
      <c r="J449" s="21"/>
      <c r="K449" s="21"/>
    </row>
    <row r="450" ht="15.75" customHeight="1">
      <c r="A450" s="2">
        <v>449.0</v>
      </c>
      <c r="B450" s="2" t="s">
        <v>139</v>
      </c>
      <c r="C450" s="3">
        <v>43336.0</v>
      </c>
      <c r="D450" s="2" t="s">
        <v>1027</v>
      </c>
      <c r="E450" s="2"/>
      <c r="F450" s="2" t="s">
        <v>396</v>
      </c>
      <c r="G450" s="2" t="s">
        <v>12</v>
      </c>
      <c r="H450" s="2" t="s">
        <v>30</v>
      </c>
      <c r="I450" s="2" t="s">
        <v>1028</v>
      </c>
      <c r="J450" s="21"/>
      <c r="K450" s="21"/>
    </row>
    <row r="451" ht="15.75" customHeight="1">
      <c r="A451" s="2">
        <v>450.0</v>
      </c>
      <c r="B451" s="2" t="s">
        <v>84</v>
      </c>
      <c r="C451" s="3">
        <v>43342.0</v>
      </c>
      <c r="D451" s="2" t="s">
        <v>1029</v>
      </c>
      <c r="E451" s="2"/>
      <c r="F451" s="2" t="s">
        <v>1030</v>
      </c>
      <c r="G451" s="2" t="s">
        <v>12</v>
      </c>
      <c r="H451" s="2" t="s">
        <v>30</v>
      </c>
      <c r="I451" s="2" t="s">
        <v>1031</v>
      </c>
      <c r="J451" s="21"/>
      <c r="K451" s="21"/>
    </row>
    <row r="452" ht="15.75" customHeight="1">
      <c r="A452" s="2">
        <v>451.0</v>
      </c>
      <c r="B452" s="2" t="s">
        <v>135</v>
      </c>
      <c r="C452" s="3">
        <v>43320.0</v>
      </c>
      <c r="D452" s="2" t="s">
        <v>1032</v>
      </c>
      <c r="E452" s="2"/>
      <c r="F452" s="2" t="s">
        <v>135</v>
      </c>
      <c r="G452" s="2" t="s">
        <v>21</v>
      </c>
      <c r="H452" s="2" t="s">
        <v>13</v>
      </c>
      <c r="I452" s="2" t="s">
        <v>1033</v>
      </c>
      <c r="J452" s="21"/>
      <c r="K452" s="21"/>
    </row>
    <row r="453" ht="15.75" customHeight="1">
      <c r="A453" s="2">
        <v>452.0</v>
      </c>
      <c r="B453" s="2" t="s">
        <v>57</v>
      </c>
      <c r="C453" s="3">
        <v>43315.0</v>
      </c>
      <c r="D453" s="2" t="s">
        <v>1034</v>
      </c>
      <c r="E453" s="2">
        <v>42.0</v>
      </c>
      <c r="F453" s="2" t="s">
        <v>1035</v>
      </c>
      <c r="G453" s="2" t="s">
        <v>21</v>
      </c>
      <c r="H453" s="2" t="s">
        <v>13</v>
      </c>
      <c r="I453" s="2" t="s">
        <v>1036</v>
      </c>
      <c r="J453" s="21"/>
      <c r="K453" s="21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1"/>
      <c r="K454" s="21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1"/>
      <c r="K455" s="21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1"/>
      <c r="K456" s="21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1"/>
      <c r="K457" s="21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1"/>
      <c r="K458" s="21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1"/>
      <c r="K459" s="21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1"/>
      <c r="K460" s="21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1"/>
      <c r="K461" s="21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1"/>
      <c r="K462" s="21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1"/>
      <c r="K463" s="21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1"/>
      <c r="K464" s="21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1"/>
      <c r="K465" s="21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1"/>
      <c r="K466" s="21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1"/>
      <c r="K467" s="21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1"/>
      <c r="K468" s="21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1"/>
      <c r="K469" s="21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1"/>
      <c r="K470" s="21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1"/>
      <c r="K471" s="21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1"/>
      <c r="K472" s="21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1"/>
      <c r="K473" s="21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1"/>
      <c r="K474" s="21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1"/>
      <c r="K475" s="21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1"/>
      <c r="K476" s="21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1"/>
      <c r="K477" s="21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1"/>
      <c r="K478" s="21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1"/>
      <c r="K479" s="21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1"/>
      <c r="K480" s="21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1"/>
      <c r="K481" s="21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1"/>
      <c r="K482" s="21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1"/>
      <c r="K483" s="21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1"/>
      <c r="K484" s="21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1"/>
      <c r="K485" s="21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1"/>
      <c r="K486" s="21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1"/>
      <c r="K487" s="21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1"/>
      <c r="K488" s="21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1"/>
      <c r="K489" s="21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1"/>
      <c r="K490" s="21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1"/>
      <c r="K491" s="21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1"/>
      <c r="K492" s="21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1"/>
      <c r="K493" s="21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1"/>
      <c r="K494" s="21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1"/>
      <c r="K495" s="21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1"/>
      <c r="K496" s="21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1"/>
      <c r="K497" s="21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1"/>
      <c r="K498" s="21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1"/>
      <c r="K499" s="21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1"/>
      <c r="K500" s="21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1"/>
      <c r="K501" s="21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1"/>
      <c r="K502" s="21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1"/>
      <c r="K503" s="21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1"/>
      <c r="K504" s="21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1"/>
      <c r="K505" s="21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1"/>
      <c r="K506" s="21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1"/>
      <c r="K507" s="21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1"/>
      <c r="K508" s="21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1"/>
      <c r="K509" s="21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1"/>
      <c r="K510" s="21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1"/>
      <c r="K511" s="21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1"/>
      <c r="K512" s="21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1"/>
      <c r="K513" s="21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1"/>
      <c r="K514" s="21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1"/>
      <c r="K515" s="21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1"/>
      <c r="K516" s="21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1"/>
      <c r="K517" s="21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1"/>
      <c r="K518" s="21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1"/>
      <c r="K519" s="21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1"/>
      <c r="K520" s="21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1"/>
      <c r="K521" s="21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1"/>
      <c r="K522" s="21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1"/>
      <c r="K523" s="21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1"/>
      <c r="K524" s="21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1"/>
      <c r="K525" s="21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1"/>
      <c r="K526" s="21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1"/>
      <c r="K527" s="21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1"/>
      <c r="K528" s="21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1"/>
      <c r="K529" s="21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1"/>
      <c r="K530" s="21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1"/>
      <c r="K531" s="21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1"/>
      <c r="K532" s="21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1"/>
      <c r="K533" s="21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1"/>
      <c r="K534" s="21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1"/>
      <c r="K535" s="21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1"/>
      <c r="K536" s="21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1"/>
      <c r="K537" s="21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1"/>
      <c r="K538" s="21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1"/>
      <c r="K539" s="21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1"/>
      <c r="K540" s="21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1"/>
      <c r="K541" s="21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1"/>
      <c r="K542" s="21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1"/>
      <c r="K543" s="21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1"/>
      <c r="K544" s="21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1"/>
      <c r="K545" s="21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1"/>
      <c r="K546" s="21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1"/>
      <c r="K547" s="21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1"/>
      <c r="K548" s="21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1"/>
      <c r="K549" s="21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1"/>
      <c r="K550" s="21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1"/>
      <c r="K551" s="21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1"/>
      <c r="K552" s="21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1"/>
      <c r="K553" s="21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1"/>
      <c r="K554" s="21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1"/>
      <c r="K555" s="21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1"/>
      <c r="K556" s="21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1"/>
      <c r="K557" s="21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1"/>
      <c r="K558" s="21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1"/>
      <c r="K559" s="21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1"/>
      <c r="K560" s="21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1"/>
      <c r="K561" s="21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1"/>
      <c r="K562" s="21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1"/>
      <c r="K563" s="21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1"/>
      <c r="K564" s="21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1"/>
      <c r="K565" s="21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1"/>
      <c r="K566" s="21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1"/>
      <c r="K567" s="21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1"/>
      <c r="K568" s="21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1"/>
      <c r="K569" s="21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1"/>
      <c r="K570" s="21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1"/>
      <c r="K571" s="21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1"/>
      <c r="K572" s="21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1"/>
      <c r="K573" s="21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1"/>
      <c r="K574" s="21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1"/>
      <c r="K575" s="21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1"/>
      <c r="K576" s="21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1"/>
      <c r="K577" s="21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1"/>
      <c r="K578" s="21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1"/>
      <c r="K579" s="21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1"/>
      <c r="K580" s="21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1"/>
      <c r="K581" s="21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1"/>
      <c r="K582" s="21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1"/>
      <c r="K583" s="21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1"/>
      <c r="K584" s="21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1"/>
      <c r="K585" s="21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1"/>
      <c r="K586" s="21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1"/>
      <c r="K587" s="21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1"/>
      <c r="K588" s="21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1"/>
      <c r="K589" s="21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1"/>
      <c r="K590" s="21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1"/>
      <c r="K591" s="21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1"/>
      <c r="K592" s="21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1"/>
      <c r="K593" s="21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1"/>
      <c r="K594" s="21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1"/>
      <c r="K595" s="21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1"/>
      <c r="K596" s="21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1"/>
      <c r="K597" s="21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1"/>
      <c r="K598" s="21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1"/>
      <c r="K599" s="21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1"/>
      <c r="K600" s="21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1"/>
      <c r="K601" s="21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1"/>
      <c r="K602" s="21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1"/>
      <c r="K603" s="21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1"/>
      <c r="K604" s="21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1"/>
      <c r="K605" s="21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1"/>
      <c r="K606" s="21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1"/>
      <c r="K607" s="21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1"/>
      <c r="K608" s="21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1"/>
      <c r="K609" s="21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1"/>
      <c r="K610" s="21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1"/>
      <c r="K611" s="21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1"/>
      <c r="K612" s="21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1"/>
      <c r="K613" s="21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1"/>
      <c r="K614" s="21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1"/>
      <c r="K615" s="21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1"/>
      <c r="K616" s="21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1"/>
      <c r="K617" s="21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1"/>
      <c r="K618" s="21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1"/>
      <c r="K619" s="21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1"/>
      <c r="K620" s="21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1"/>
      <c r="K621" s="21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1"/>
      <c r="K622" s="21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1"/>
      <c r="K623" s="21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1"/>
      <c r="K624" s="21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1"/>
      <c r="K625" s="21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1"/>
      <c r="K626" s="21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1"/>
      <c r="K627" s="21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1"/>
      <c r="K628" s="21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1"/>
      <c r="K629" s="21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1"/>
      <c r="K630" s="21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1"/>
      <c r="K631" s="21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1"/>
      <c r="K632" s="21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1"/>
      <c r="K633" s="21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1"/>
      <c r="K634" s="21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1"/>
      <c r="K635" s="21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1"/>
      <c r="K636" s="21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1"/>
      <c r="K637" s="21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1"/>
      <c r="K638" s="21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1"/>
      <c r="K639" s="21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1"/>
      <c r="K640" s="21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1"/>
      <c r="K641" s="21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1"/>
      <c r="K642" s="21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1"/>
      <c r="K643" s="21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1"/>
      <c r="K644" s="21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1"/>
      <c r="K645" s="21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1"/>
      <c r="K646" s="21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1"/>
      <c r="K647" s="21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1"/>
      <c r="K648" s="21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1"/>
      <c r="K649" s="21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1"/>
      <c r="K650" s="21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1"/>
      <c r="K651" s="21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1"/>
      <c r="K652" s="21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1"/>
      <c r="K653" s="21"/>
    </row>
    <row r="654" ht="15.75" customHeight="1">
      <c r="A654" s="21"/>
      <c r="B654" s="21"/>
      <c r="C654" s="21"/>
      <c r="D654" s="21"/>
      <c r="E654" s="21"/>
      <c r="F654" s="21"/>
      <c r="G654" s="21"/>
      <c r="H654" s="21"/>
      <c r="I654" s="70"/>
      <c r="J654" s="21"/>
      <c r="K654" s="21"/>
    </row>
    <row r="655" ht="15.75" customHeight="1">
      <c r="A655" s="21"/>
      <c r="B655" s="21"/>
      <c r="C655" s="21"/>
      <c r="D655" s="21"/>
      <c r="E655" s="21"/>
      <c r="F655" s="21"/>
      <c r="G655" s="21"/>
      <c r="H655" s="21"/>
      <c r="I655" s="70"/>
      <c r="J655" s="21"/>
      <c r="K655" s="21"/>
    </row>
    <row r="656" ht="15.75" customHeight="1">
      <c r="A656" s="21"/>
      <c r="B656" s="21"/>
      <c r="C656" s="21"/>
      <c r="D656" s="21"/>
      <c r="E656" s="21"/>
      <c r="F656" s="21"/>
      <c r="G656" s="21"/>
      <c r="H656" s="21"/>
      <c r="I656" s="70"/>
      <c r="J656" s="21"/>
      <c r="K656" s="21"/>
    </row>
    <row r="657" ht="15.75" customHeight="1">
      <c r="A657" s="21"/>
      <c r="B657" s="21"/>
      <c r="C657" s="21"/>
      <c r="D657" s="21"/>
      <c r="E657" s="21"/>
      <c r="F657" s="21"/>
      <c r="G657" s="21"/>
      <c r="H657" s="21"/>
      <c r="I657" s="70"/>
      <c r="J657" s="21"/>
      <c r="K657" s="21"/>
    </row>
    <row r="658" ht="15.75" customHeight="1">
      <c r="A658" s="21"/>
      <c r="B658" s="21"/>
      <c r="C658" s="21"/>
      <c r="D658" s="21"/>
      <c r="E658" s="21"/>
      <c r="F658" s="21"/>
      <c r="G658" s="21"/>
      <c r="H658" s="21"/>
      <c r="I658" s="70"/>
      <c r="J658" s="21"/>
      <c r="K658" s="21"/>
    </row>
    <row r="659" ht="15.75" customHeight="1">
      <c r="A659" s="21"/>
      <c r="B659" s="21"/>
      <c r="C659" s="21"/>
      <c r="D659" s="21"/>
      <c r="E659" s="21"/>
      <c r="F659" s="21"/>
      <c r="G659" s="21"/>
      <c r="H659" s="21"/>
      <c r="I659" s="70"/>
      <c r="J659" s="21"/>
      <c r="K659" s="21"/>
    </row>
    <row r="660" ht="15.75" customHeight="1">
      <c r="A660" s="21"/>
      <c r="B660" s="21"/>
      <c r="C660" s="21"/>
      <c r="D660" s="21"/>
      <c r="E660" s="21"/>
      <c r="F660" s="21"/>
      <c r="G660" s="21"/>
      <c r="H660" s="21"/>
      <c r="I660" s="70"/>
      <c r="J660" s="21"/>
      <c r="K660" s="21"/>
    </row>
    <row r="661" ht="15.75" customHeight="1">
      <c r="A661" s="21"/>
      <c r="B661" s="21"/>
      <c r="C661" s="21"/>
      <c r="D661" s="21"/>
      <c r="E661" s="21"/>
      <c r="F661" s="21"/>
      <c r="G661" s="21"/>
      <c r="H661" s="21"/>
      <c r="I661" s="70"/>
      <c r="J661" s="21"/>
      <c r="K661" s="21"/>
    </row>
    <row r="662" ht="15.75" customHeight="1">
      <c r="A662" s="21"/>
      <c r="B662" s="21"/>
      <c r="C662" s="21"/>
      <c r="D662" s="21"/>
      <c r="E662" s="21"/>
      <c r="F662" s="21"/>
      <c r="G662" s="21"/>
      <c r="H662" s="21"/>
      <c r="I662" s="70"/>
      <c r="J662" s="21"/>
      <c r="K662" s="21"/>
    </row>
    <row r="663" ht="15.75" customHeight="1">
      <c r="A663" s="21"/>
      <c r="B663" s="21"/>
      <c r="C663" s="21"/>
      <c r="D663" s="21"/>
      <c r="E663" s="21"/>
      <c r="F663" s="21"/>
      <c r="G663" s="21"/>
      <c r="H663" s="21"/>
      <c r="I663" s="70"/>
      <c r="J663" s="21"/>
      <c r="K663" s="21"/>
    </row>
    <row r="664" ht="15.75" customHeight="1">
      <c r="A664" s="21"/>
      <c r="B664" s="21"/>
      <c r="C664" s="21"/>
      <c r="D664" s="21"/>
      <c r="E664" s="21"/>
      <c r="F664" s="21"/>
      <c r="G664" s="21"/>
      <c r="H664" s="21"/>
      <c r="I664" s="70"/>
      <c r="J664" s="21"/>
      <c r="K664" s="21"/>
    </row>
    <row r="665" ht="15.75" customHeight="1">
      <c r="A665" s="21"/>
      <c r="B665" s="21"/>
      <c r="C665" s="21"/>
      <c r="D665" s="21"/>
      <c r="E665" s="21"/>
      <c r="F665" s="21"/>
      <c r="G665" s="21"/>
      <c r="H665" s="21"/>
      <c r="I665" s="70"/>
      <c r="J665" s="21"/>
      <c r="K665" s="21"/>
    </row>
    <row r="666" ht="15.75" customHeight="1">
      <c r="A666" s="21"/>
      <c r="B666" s="21"/>
      <c r="C666" s="21"/>
      <c r="D666" s="21"/>
      <c r="E666" s="21"/>
      <c r="F666" s="21"/>
      <c r="G666" s="21"/>
      <c r="H666" s="21"/>
      <c r="I666" s="70"/>
      <c r="J666" s="21"/>
      <c r="K666" s="21"/>
    </row>
    <row r="667" ht="15.75" customHeight="1">
      <c r="A667" s="21"/>
      <c r="B667" s="21"/>
      <c r="C667" s="21"/>
      <c r="D667" s="21"/>
      <c r="E667" s="21"/>
      <c r="F667" s="21"/>
      <c r="G667" s="21"/>
      <c r="H667" s="21"/>
      <c r="I667" s="70"/>
      <c r="J667" s="21"/>
      <c r="K667" s="21"/>
    </row>
    <row r="668" ht="15.75" customHeight="1">
      <c r="A668" s="21"/>
      <c r="B668" s="21"/>
      <c r="C668" s="21"/>
      <c r="D668" s="21"/>
      <c r="E668" s="21"/>
      <c r="F668" s="21"/>
      <c r="G668" s="21"/>
      <c r="H668" s="21"/>
      <c r="I668" s="70"/>
      <c r="J668" s="21"/>
      <c r="K668" s="21"/>
    </row>
    <row r="669" ht="15.75" customHeight="1">
      <c r="A669" s="21"/>
      <c r="B669" s="21"/>
      <c r="C669" s="21"/>
      <c r="D669" s="21"/>
      <c r="E669" s="21"/>
      <c r="F669" s="21"/>
      <c r="G669" s="21"/>
      <c r="H669" s="21"/>
      <c r="I669" s="70"/>
      <c r="J669" s="21"/>
      <c r="K669" s="21"/>
    </row>
    <row r="670" ht="15.75" customHeight="1">
      <c r="A670" s="21"/>
      <c r="B670" s="21"/>
      <c r="C670" s="21"/>
      <c r="D670" s="21"/>
      <c r="E670" s="21"/>
      <c r="F670" s="21"/>
      <c r="G670" s="21"/>
      <c r="H670" s="21"/>
      <c r="I670" s="70"/>
      <c r="J670" s="21"/>
      <c r="K670" s="21"/>
    </row>
    <row r="671" ht="15.75" customHeight="1">
      <c r="A671" s="21"/>
      <c r="B671" s="21"/>
      <c r="C671" s="21"/>
      <c r="D671" s="21"/>
      <c r="E671" s="21"/>
      <c r="F671" s="21"/>
      <c r="G671" s="21"/>
      <c r="H671" s="21"/>
      <c r="I671" s="70"/>
      <c r="J671" s="21"/>
      <c r="K671" s="21"/>
    </row>
    <row r="672" ht="15.75" customHeight="1">
      <c r="A672" s="21"/>
      <c r="B672" s="21"/>
      <c r="C672" s="21"/>
      <c r="D672" s="21"/>
      <c r="E672" s="21"/>
      <c r="F672" s="21"/>
      <c r="G672" s="21"/>
      <c r="H672" s="21"/>
      <c r="I672" s="70"/>
      <c r="J672" s="21"/>
      <c r="K672" s="21"/>
    </row>
    <row r="673" ht="15.75" customHeight="1">
      <c r="A673" s="21"/>
      <c r="B673" s="21"/>
      <c r="C673" s="21"/>
      <c r="D673" s="21"/>
      <c r="E673" s="21"/>
      <c r="F673" s="21"/>
      <c r="G673" s="21"/>
      <c r="H673" s="21"/>
      <c r="I673" s="70"/>
      <c r="J673" s="21"/>
      <c r="K673" s="21"/>
    </row>
    <row r="674" ht="15.75" customHeight="1">
      <c r="A674" s="21"/>
      <c r="B674" s="21"/>
      <c r="C674" s="21"/>
      <c r="D674" s="21"/>
      <c r="E674" s="21"/>
      <c r="F674" s="21"/>
      <c r="G674" s="21"/>
      <c r="H674" s="21"/>
      <c r="I674" s="70"/>
      <c r="J674" s="21"/>
      <c r="K674" s="21"/>
    </row>
    <row r="675" ht="15.75" customHeight="1">
      <c r="A675" s="21"/>
      <c r="B675" s="21"/>
      <c r="C675" s="21"/>
      <c r="D675" s="21"/>
      <c r="E675" s="21"/>
      <c r="F675" s="21"/>
      <c r="G675" s="21"/>
      <c r="H675" s="21"/>
      <c r="I675" s="70"/>
      <c r="J675" s="21"/>
      <c r="K675" s="21"/>
    </row>
    <row r="676" ht="15.75" customHeight="1">
      <c r="A676" s="21"/>
      <c r="B676" s="21"/>
      <c r="C676" s="21"/>
      <c r="D676" s="21"/>
      <c r="E676" s="21"/>
      <c r="F676" s="21"/>
      <c r="G676" s="21"/>
      <c r="H676" s="21"/>
      <c r="I676" s="70"/>
      <c r="J676" s="21"/>
      <c r="K676" s="21"/>
    </row>
    <row r="677" ht="15.75" customHeight="1">
      <c r="A677" s="21"/>
      <c r="B677" s="21"/>
      <c r="C677" s="21"/>
      <c r="D677" s="21"/>
      <c r="E677" s="21"/>
      <c r="F677" s="21"/>
      <c r="G677" s="21"/>
      <c r="H677" s="21"/>
      <c r="I677" s="70"/>
      <c r="J677" s="21"/>
      <c r="K677" s="21"/>
    </row>
    <row r="678" ht="15.75" customHeight="1">
      <c r="A678" s="21"/>
      <c r="B678" s="21"/>
      <c r="C678" s="21"/>
      <c r="D678" s="21"/>
      <c r="E678" s="21"/>
      <c r="F678" s="21"/>
      <c r="G678" s="21"/>
      <c r="H678" s="21"/>
      <c r="I678" s="70"/>
      <c r="J678" s="21"/>
      <c r="K678" s="21"/>
    </row>
    <row r="679" ht="15.75" customHeight="1">
      <c r="A679" s="21"/>
      <c r="B679" s="21"/>
      <c r="C679" s="21"/>
      <c r="D679" s="21"/>
      <c r="E679" s="21"/>
      <c r="F679" s="21"/>
      <c r="G679" s="21"/>
      <c r="H679" s="21"/>
      <c r="I679" s="70"/>
      <c r="J679" s="21"/>
      <c r="K679" s="21"/>
    </row>
    <row r="680" ht="15.75" customHeight="1">
      <c r="A680" s="21"/>
      <c r="B680" s="21"/>
      <c r="C680" s="21"/>
      <c r="D680" s="21"/>
      <c r="E680" s="21"/>
      <c r="F680" s="21"/>
      <c r="G680" s="21"/>
      <c r="H680" s="21"/>
      <c r="I680" s="70"/>
      <c r="J680" s="21"/>
      <c r="K680" s="21"/>
    </row>
    <row r="681" ht="15.75" customHeight="1">
      <c r="A681" s="21"/>
      <c r="B681" s="21"/>
      <c r="C681" s="21"/>
      <c r="D681" s="21"/>
      <c r="E681" s="21"/>
      <c r="F681" s="21"/>
      <c r="G681" s="21"/>
      <c r="H681" s="21"/>
      <c r="I681" s="70"/>
      <c r="J681" s="21"/>
      <c r="K681" s="21"/>
    </row>
    <row r="682" ht="15.75" customHeight="1">
      <c r="A682" s="21"/>
      <c r="B682" s="21"/>
      <c r="C682" s="21"/>
      <c r="D682" s="21"/>
      <c r="E682" s="21"/>
      <c r="F682" s="21"/>
      <c r="G682" s="21"/>
      <c r="H682" s="21"/>
      <c r="I682" s="70"/>
      <c r="J682" s="21"/>
      <c r="K682" s="21"/>
    </row>
    <row r="683" ht="15.75" customHeight="1">
      <c r="A683" s="21"/>
      <c r="B683" s="21"/>
      <c r="C683" s="21"/>
      <c r="D683" s="21"/>
      <c r="E683" s="21"/>
      <c r="F683" s="21"/>
      <c r="G683" s="21"/>
      <c r="H683" s="21"/>
      <c r="I683" s="70"/>
      <c r="J683" s="21"/>
      <c r="K683" s="21"/>
    </row>
    <row r="684" ht="15.75" customHeight="1">
      <c r="A684" s="21"/>
      <c r="B684" s="21"/>
      <c r="C684" s="21"/>
      <c r="D684" s="21"/>
      <c r="E684" s="21"/>
      <c r="F684" s="21"/>
      <c r="G684" s="21"/>
      <c r="H684" s="21"/>
      <c r="I684" s="70"/>
      <c r="J684" s="21"/>
      <c r="K684" s="21"/>
    </row>
    <row r="685" ht="15.75" customHeight="1">
      <c r="A685" s="21"/>
      <c r="B685" s="21"/>
      <c r="C685" s="21"/>
      <c r="D685" s="21"/>
      <c r="E685" s="21"/>
      <c r="F685" s="21"/>
      <c r="G685" s="21"/>
      <c r="H685" s="21"/>
      <c r="I685" s="70"/>
      <c r="J685" s="21"/>
      <c r="K685" s="21"/>
    </row>
    <row r="686" ht="15.75" customHeight="1">
      <c r="A686" s="21"/>
      <c r="B686" s="21"/>
      <c r="C686" s="21"/>
      <c r="D686" s="21"/>
      <c r="E686" s="21"/>
      <c r="F686" s="21"/>
      <c r="G686" s="21"/>
      <c r="H686" s="21"/>
      <c r="I686" s="70"/>
      <c r="J686" s="21"/>
      <c r="K686" s="21"/>
    </row>
    <row r="687" ht="15.75" customHeight="1">
      <c r="A687" s="21"/>
      <c r="B687" s="21"/>
      <c r="C687" s="21"/>
      <c r="D687" s="21"/>
      <c r="E687" s="21"/>
      <c r="F687" s="21"/>
      <c r="G687" s="21"/>
      <c r="H687" s="21"/>
      <c r="I687" s="70"/>
      <c r="J687" s="21"/>
      <c r="K687" s="21"/>
    </row>
    <row r="688" ht="15.75" customHeight="1">
      <c r="A688" s="21"/>
      <c r="B688" s="21"/>
      <c r="C688" s="21"/>
      <c r="D688" s="21"/>
      <c r="E688" s="21"/>
      <c r="F688" s="21"/>
      <c r="G688" s="21"/>
      <c r="H688" s="21"/>
      <c r="I688" s="70"/>
      <c r="J688" s="21"/>
      <c r="K688" s="21"/>
    </row>
    <row r="689" ht="15.75" customHeight="1">
      <c r="A689" s="21"/>
      <c r="B689" s="21"/>
      <c r="C689" s="21"/>
      <c r="D689" s="21"/>
      <c r="E689" s="21"/>
      <c r="F689" s="21"/>
      <c r="G689" s="21"/>
      <c r="H689" s="21"/>
      <c r="I689" s="70"/>
      <c r="J689" s="21"/>
      <c r="K689" s="21"/>
    </row>
    <row r="690" ht="15.75" customHeight="1">
      <c r="A690" s="21"/>
      <c r="B690" s="21"/>
      <c r="C690" s="21"/>
      <c r="D690" s="21"/>
      <c r="E690" s="21"/>
      <c r="F690" s="21"/>
      <c r="G690" s="21"/>
      <c r="H690" s="21"/>
      <c r="I690" s="70"/>
      <c r="J690" s="21"/>
      <c r="K690" s="21"/>
    </row>
    <row r="691" ht="15.75" customHeight="1">
      <c r="A691" s="21"/>
      <c r="B691" s="21"/>
      <c r="C691" s="21"/>
      <c r="D691" s="21"/>
      <c r="E691" s="21"/>
      <c r="F691" s="21"/>
      <c r="G691" s="21"/>
      <c r="H691" s="21"/>
      <c r="I691" s="70"/>
      <c r="J691" s="21"/>
      <c r="K691" s="21"/>
    </row>
    <row r="692" ht="15.75" customHeight="1">
      <c r="A692" s="21"/>
      <c r="B692" s="21"/>
      <c r="C692" s="21"/>
      <c r="D692" s="21"/>
      <c r="E692" s="21"/>
      <c r="F692" s="21"/>
      <c r="G692" s="21"/>
      <c r="H692" s="21"/>
      <c r="I692" s="70"/>
      <c r="J692" s="21"/>
      <c r="K692" s="21"/>
    </row>
    <row r="693" ht="15.75" customHeight="1">
      <c r="A693" s="21"/>
      <c r="B693" s="21"/>
      <c r="C693" s="21"/>
      <c r="D693" s="21"/>
      <c r="E693" s="21"/>
      <c r="F693" s="21"/>
      <c r="G693" s="21"/>
      <c r="H693" s="21"/>
      <c r="I693" s="70"/>
      <c r="J693" s="21"/>
      <c r="K693" s="21"/>
    </row>
    <row r="694" ht="15.75" customHeight="1">
      <c r="A694" s="21"/>
      <c r="B694" s="21"/>
      <c r="C694" s="21"/>
      <c r="D694" s="21"/>
      <c r="E694" s="21"/>
      <c r="F694" s="21"/>
      <c r="G694" s="21"/>
      <c r="H694" s="21"/>
      <c r="I694" s="70"/>
      <c r="J694" s="21"/>
      <c r="K694" s="21"/>
    </row>
    <row r="695" ht="15.75" customHeight="1">
      <c r="A695" s="21"/>
      <c r="B695" s="21"/>
      <c r="C695" s="21"/>
      <c r="D695" s="21"/>
      <c r="E695" s="21"/>
      <c r="F695" s="21"/>
      <c r="G695" s="21"/>
      <c r="H695" s="21"/>
      <c r="I695" s="70"/>
      <c r="J695" s="21"/>
      <c r="K695" s="21"/>
    </row>
    <row r="696" ht="15.75" customHeight="1">
      <c r="A696" s="21"/>
      <c r="B696" s="21"/>
      <c r="C696" s="21"/>
      <c r="D696" s="21"/>
      <c r="E696" s="21"/>
      <c r="F696" s="21"/>
      <c r="G696" s="21"/>
      <c r="H696" s="21"/>
      <c r="I696" s="70"/>
      <c r="J696" s="21"/>
      <c r="K696" s="21"/>
    </row>
    <row r="697" ht="15.75" customHeight="1">
      <c r="A697" s="21"/>
      <c r="B697" s="21"/>
      <c r="C697" s="21"/>
      <c r="D697" s="21"/>
      <c r="E697" s="21"/>
      <c r="F697" s="21"/>
      <c r="G697" s="21"/>
      <c r="H697" s="21"/>
      <c r="I697" s="70"/>
      <c r="J697" s="21"/>
      <c r="K697" s="21"/>
    </row>
    <row r="698" ht="15.75" customHeight="1">
      <c r="A698" s="21"/>
      <c r="B698" s="21"/>
      <c r="C698" s="21"/>
      <c r="D698" s="21"/>
      <c r="E698" s="21"/>
      <c r="F698" s="21"/>
      <c r="G698" s="21"/>
      <c r="H698" s="21"/>
      <c r="I698" s="70"/>
      <c r="J698" s="21"/>
      <c r="K698" s="21"/>
    </row>
    <row r="699" ht="15.75" customHeight="1">
      <c r="A699" s="21"/>
      <c r="B699" s="21"/>
      <c r="C699" s="21"/>
      <c r="D699" s="21"/>
      <c r="E699" s="21"/>
      <c r="F699" s="21"/>
      <c r="G699" s="21"/>
      <c r="H699" s="21"/>
      <c r="I699" s="70"/>
      <c r="J699" s="21"/>
      <c r="K699" s="21"/>
    </row>
    <row r="700" ht="15.75" customHeight="1">
      <c r="A700" s="21"/>
      <c r="B700" s="21"/>
      <c r="C700" s="21"/>
      <c r="D700" s="21"/>
      <c r="E700" s="21"/>
      <c r="F700" s="21"/>
      <c r="G700" s="21"/>
      <c r="H700" s="21"/>
      <c r="I700" s="70"/>
      <c r="J700" s="21"/>
      <c r="K700" s="21"/>
    </row>
    <row r="701" ht="15.75" customHeight="1">
      <c r="A701" s="21"/>
      <c r="B701" s="21"/>
      <c r="C701" s="21"/>
      <c r="D701" s="21"/>
      <c r="E701" s="21"/>
      <c r="F701" s="21"/>
      <c r="G701" s="21"/>
      <c r="H701" s="21"/>
      <c r="I701" s="70"/>
      <c r="J701" s="21"/>
      <c r="K701" s="21"/>
    </row>
    <row r="702" ht="15.75" customHeight="1">
      <c r="A702" s="21"/>
      <c r="B702" s="21"/>
      <c r="C702" s="21"/>
      <c r="D702" s="21"/>
      <c r="E702" s="21"/>
      <c r="F702" s="21"/>
      <c r="G702" s="21"/>
      <c r="H702" s="21"/>
      <c r="I702" s="70"/>
      <c r="J702" s="21"/>
      <c r="K702" s="21"/>
    </row>
    <row r="703" ht="15.75" customHeight="1">
      <c r="A703" s="21"/>
      <c r="B703" s="21"/>
      <c r="C703" s="21"/>
      <c r="D703" s="21"/>
      <c r="E703" s="21"/>
      <c r="F703" s="21"/>
      <c r="G703" s="21"/>
      <c r="H703" s="21"/>
      <c r="I703" s="70"/>
      <c r="J703" s="21"/>
      <c r="K703" s="21"/>
    </row>
    <row r="704" ht="15.75" customHeight="1">
      <c r="A704" s="21"/>
      <c r="B704" s="21"/>
      <c r="C704" s="21"/>
      <c r="D704" s="21"/>
      <c r="E704" s="21"/>
      <c r="F704" s="21"/>
      <c r="G704" s="21"/>
      <c r="H704" s="21"/>
      <c r="I704" s="70"/>
      <c r="J704" s="21"/>
      <c r="K704" s="21"/>
    </row>
    <row r="705" ht="15.75" customHeight="1">
      <c r="A705" s="21"/>
      <c r="B705" s="21"/>
      <c r="C705" s="21"/>
      <c r="D705" s="21"/>
      <c r="E705" s="21"/>
      <c r="F705" s="21"/>
      <c r="G705" s="21"/>
      <c r="H705" s="21"/>
      <c r="I705" s="70"/>
      <c r="J705" s="21"/>
      <c r="K705" s="21"/>
    </row>
    <row r="706" ht="15.75" customHeight="1">
      <c r="A706" s="21"/>
      <c r="B706" s="21"/>
      <c r="C706" s="21"/>
      <c r="D706" s="21"/>
      <c r="E706" s="21"/>
      <c r="F706" s="21"/>
      <c r="G706" s="21"/>
      <c r="H706" s="21"/>
      <c r="I706" s="70"/>
      <c r="J706" s="21"/>
      <c r="K706" s="21"/>
    </row>
    <row r="707" ht="15.75" customHeight="1">
      <c r="A707" s="21"/>
      <c r="B707" s="21"/>
      <c r="C707" s="21"/>
      <c r="D707" s="21"/>
      <c r="E707" s="21"/>
      <c r="F707" s="21"/>
      <c r="G707" s="21"/>
      <c r="H707" s="21"/>
      <c r="I707" s="70"/>
      <c r="J707" s="21"/>
      <c r="K707" s="21"/>
    </row>
    <row r="708" ht="15.75" customHeight="1">
      <c r="A708" s="21"/>
      <c r="B708" s="21"/>
      <c r="C708" s="21"/>
      <c r="D708" s="21"/>
      <c r="E708" s="21"/>
      <c r="F708" s="21"/>
      <c r="G708" s="21"/>
      <c r="H708" s="21"/>
      <c r="I708" s="70"/>
      <c r="J708" s="21"/>
      <c r="K708" s="21"/>
    </row>
    <row r="709" ht="15.75" customHeight="1">
      <c r="A709" s="21"/>
      <c r="B709" s="21"/>
      <c r="C709" s="21"/>
      <c r="D709" s="21"/>
      <c r="E709" s="21"/>
      <c r="F709" s="21"/>
      <c r="G709" s="21"/>
      <c r="H709" s="21"/>
      <c r="I709" s="70"/>
      <c r="J709" s="21"/>
      <c r="K709" s="21"/>
    </row>
    <row r="710" ht="15.75" customHeight="1">
      <c r="A710" s="21"/>
      <c r="B710" s="21"/>
      <c r="C710" s="21"/>
      <c r="D710" s="21"/>
      <c r="E710" s="21"/>
      <c r="F710" s="21"/>
      <c r="G710" s="21"/>
      <c r="H710" s="21"/>
      <c r="I710" s="70"/>
      <c r="J710" s="21"/>
      <c r="K710" s="21"/>
    </row>
    <row r="711" ht="15.75" customHeight="1">
      <c r="A711" s="21"/>
      <c r="B711" s="21"/>
      <c r="C711" s="21"/>
      <c r="D711" s="21"/>
      <c r="E711" s="21"/>
      <c r="F711" s="21"/>
      <c r="G711" s="21"/>
      <c r="H711" s="21"/>
      <c r="I711" s="70"/>
      <c r="J711" s="21"/>
      <c r="K711" s="21"/>
    </row>
    <row r="712" ht="15.75" customHeight="1">
      <c r="A712" s="21"/>
      <c r="B712" s="21"/>
      <c r="C712" s="21"/>
      <c r="D712" s="21"/>
      <c r="E712" s="21"/>
      <c r="F712" s="21"/>
      <c r="G712" s="21"/>
      <c r="H712" s="21"/>
      <c r="I712" s="70"/>
      <c r="J712" s="21"/>
      <c r="K712" s="21"/>
    </row>
    <row r="713" ht="15.75" customHeight="1">
      <c r="A713" s="21"/>
      <c r="B713" s="21"/>
      <c r="C713" s="21"/>
      <c r="D713" s="21"/>
      <c r="E713" s="21"/>
      <c r="F713" s="21"/>
      <c r="G713" s="21"/>
      <c r="H713" s="21"/>
      <c r="I713" s="70"/>
      <c r="J713" s="21"/>
      <c r="K713" s="21"/>
    </row>
    <row r="714" ht="15.75" customHeight="1">
      <c r="A714" s="21"/>
      <c r="B714" s="21"/>
      <c r="C714" s="21"/>
      <c r="D714" s="21"/>
      <c r="E714" s="21"/>
      <c r="F714" s="21"/>
      <c r="G714" s="21"/>
      <c r="H714" s="21"/>
      <c r="I714" s="70"/>
      <c r="J714" s="21"/>
      <c r="K714" s="21"/>
    </row>
    <row r="715" ht="15.75" customHeight="1">
      <c r="A715" s="21"/>
      <c r="B715" s="21"/>
      <c r="C715" s="21"/>
      <c r="D715" s="21"/>
      <c r="E715" s="21"/>
      <c r="F715" s="21"/>
      <c r="G715" s="21"/>
      <c r="H715" s="21"/>
      <c r="I715" s="70"/>
      <c r="J715" s="21"/>
      <c r="K715" s="21"/>
    </row>
    <row r="716" ht="15.75" customHeight="1">
      <c r="A716" s="21"/>
      <c r="B716" s="21"/>
      <c r="C716" s="21"/>
      <c r="D716" s="21"/>
      <c r="E716" s="21"/>
      <c r="F716" s="21"/>
      <c r="G716" s="21"/>
      <c r="H716" s="21"/>
      <c r="I716" s="70"/>
      <c r="J716" s="21"/>
      <c r="K716" s="21"/>
    </row>
    <row r="717" ht="15.75" customHeight="1">
      <c r="A717" s="21"/>
      <c r="B717" s="21"/>
      <c r="C717" s="21"/>
      <c r="D717" s="21"/>
      <c r="E717" s="21"/>
      <c r="F717" s="21"/>
      <c r="G717" s="21"/>
      <c r="H717" s="21"/>
      <c r="I717" s="70"/>
      <c r="J717" s="21"/>
      <c r="K717" s="21"/>
    </row>
    <row r="718" ht="15.75" customHeight="1">
      <c r="A718" s="21"/>
      <c r="B718" s="21"/>
      <c r="C718" s="21"/>
      <c r="D718" s="21"/>
      <c r="E718" s="21"/>
      <c r="F718" s="21"/>
      <c r="G718" s="21"/>
      <c r="H718" s="21"/>
      <c r="I718" s="70"/>
      <c r="J718" s="21"/>
      <c r="K718" s="21"/>
    </row>
    <row r="719" ht="15.75" customHeight="1">
      <c r="A719" s="21"/>
      <c r="B719" s="21"/>
      <c r="C719" s="21"/>
      <c r="D719" s="21"/>
      <c r="E719" s="21"/>
      <c r="F719" s="21"/>
      <c r="G719" s="21"/>
      <c r="H719" s="21"/>
      <c r="I719" s="70"/>
      <c r="J719" s="21"/>
      <c r="K719" s="21"/>
    </row>
    <row r="720" ht="15.75" customHeight="1">
      <c r="A720" s="21"/>
      <c r="B720" s="21"/>
      <c r="C720" s="21"/>
      <c r="D720" s="21"/>
      <c r="E720" s="21"/>
      <c r="F720" s="21"/>
      <c r="G720" s="21"/>
      <c r="H720" s="21"/>
      <c r="I720" s="70"/>
      <c r="J720" s="21"/>
      <c r="K720" s="21"/>
    </row>
    <row r="721" ht="15.75" customHeight="1">
      <c r="A721" s="21"/>
      <c r="B721" s="21"/>
      <c r="C721" s="21"/>
      <c r="D721" s="21"/>
      <c r="E721" s="21"/>
      <c r="F721" s="21"/>
      <c r="G721" s="21"/>
      <c r="H721" s="21"/>
      <c r="I721" s="70"/>
      <c r="J721" s="21"/>
      <c r="K721" s="21"/>
    </row>
    <row r="722" ht="15.75" customHeight="1">
      <c r="A722" s="21"/>
      <c r="B722" s="21"/>
      <c r="C722" s="21"/>
      <c r="D722" s="21"/>
      <c r="E722" s="21"/>
      <c r="F722" s="21"/>
      <c r="G722" s="21"/>
      <c r="H722" s="21"/>
      <c r="I722" s="70"/>
      <c r="J722" s="21"/>
      <c r="K722" s="21"/>
    </row>
    <row r="723" ht="15.75" customHeight="1">
      <c r="A723" s="21"/>
      <c r="B723" s="21"/>
      <c r="C723" s="21"/>
      <c r="D723" s="21"/>
      <c r="E723" s="21"/>
      <c r="F723" s="21"/>
      <c r="G723" s="21"/>
      <c r="H723" s="21"/>
      <c r="I723" s="70"/>
      <c r="J723" s="21"/>
      <c r="K723" s="21"/>
    </row>
    <row r="724" ht="15.75" customHeight="1">
      <c r="A724" s="21"/>
      <c r="B724" s="21"/>
      <c r="C724" s="21"/>
      <c r="D724" s="21"/>
      <c r="E724" s="21"/>
      <c r="F724" s="21"/>
      <c r="G724" s="21"/>
      <c r="H724" s="21"/>
      <c r="I724" s="70"/>
      <c r="J724" s="21"/>
      <c r="K724" s="21"/>
    </row>
    <row r="725" ht="15.75" customHeight="1">
      <c r="A725" s="21"/>
      <c r="B725" s="21"/>
      <c r="C725" s="21"/>
      <c r="D725" s="21"/>
      <c r="E725" s="21"/>
      <c r="F725" s="21"/>
      <c r="G725" s="21"/>
      <c r="H725" s="21"/>
      <c r="I725" s="70"/>
      <c r="J725" s="21"/>
      <c r="K725" s="21"/>
    </row>
    <row r="726" ht="15.75" customHeight="1">
      <c r="A726" s="21"/>
      <c r="B726" s="21"/>
      <c r="C726" s="21"/>
      <c r="D726" s="21"/>
      <c r="E726" s="21"/>
      <c r="F726" s="21"/>
      <c r="G726" s="21"/>
      <c r="H726" s="21"/>
      <c r="I726" s="70"/>
      <c r="J726" s="21"/>
      <c r="K726" s="21"/>
    </row>
    <row r="727" ht="15.75" customHeight="1">
      <c r="A727" s="21"/>
      <c r="B727" s="21"/>
      <c r="C727" s="21"/>
      <c r="D727" s="21"/>
      <c r="E727" s="21"/>
      <c r="F727" s="21"/>
      <c r="G727" s="21"/>
      <c r="H727" s="21"/>
      <c r="I727" s="70"/>
      <c r="J727" s="21"/>
      <c r="K727" s="21"/>
    </row>
    <row r="728" ht="15.75" customHeight="1">
      <c r="A728" s="21"/>
      <c r="B728" s="21"/>
      <c r="C728" s="21"/>
      <c r="D728" s="21"/>
      <c r="E728" s="21"/>
      <c r="F728" s="21"/>
      <c r="G728" s="21"/>
      <c r="H728" s="21"/>
      <c r="I728" s="70"/>
      <c r="J728" s="21"/>
      <c r="K728" s="21"/>
    </row>
    <row r="729" ht="15.75" customHeight="1">
      <c r="A729" s="21"/>
      <c r="B729" s="21"/>
      <c r="C729" s="21"/>
      <c r="D729" s="21"/>
      <c r="E729" s="21"/>
      <c r="F729" s="21"/>
      <c r="G729" s="21"/>
      <c r="H729" s="21"/>
      <c r="I729" s="70"/>
      <c r="J729" s="21"/>
      <c r="K729" s="21"/>
    </row>
    <row r="730" ht="15.75" customHeight="1">
      <c r="A730" s="21"/>
      <c r="B730" s="21"/>
      <c r="C730" s="21"/>
      <c r="D730" s="21"/>
      <c r="E730" s="21"/>
      <c r="F730" s="21"/>
      <c r="G730" s="21"/>
      <c r="H730" s="21"/>
      <c r="I730" s="70"/>
      <c r="J730" s="21"/>
      <c r="K730" s="21"/>
    </row>
    <row r="731" ht="15.75" customHeight="1">
      <c r="A731" s="21"/>
      <c r="B731" s="21"/>
      <c r="C731" s="21"/>
      <c r="D731" s="21"/>
      <c r="E731" s="21"/>
      <c r="F731" s="21"/>
      <c r="G731" s="21"/>
      <c r="H731" s="21"/>
      <c r="I731" s="70"/>
      <c r="J731" s="21"/>
      <c r="K731" s="21"/>
    </row>
    <row r="732" ht="15.75" customHeight="1">
      <c r="A732" s="21"/>
      <c r="B732" s="21"/>
      <c r="C732" s="21"/>
      <c r="D732" s="21"/>
      <c r="E732" s="21"/>
      <c r="F732" s="21"/>
      <c r="G732" s="21"/>
      <c r="H732" s="21"/>
      <c r="I732" s="70"/>
      <c r="J732" s="21"/>
      <c r="K732" s="21"/>
    </row>
    <row r="733" ht="15.75" customHeight="1">
      <c r="A733" s="21"/>
      <c r="B733" s="21"/>
      <c r="C733" s="21"/>
      <c r="D733" s="21"/>
      <c r="E733" s="21"/>
      <c r="F733" s="21"/>
      <c r="G733" s="21"/>
      <c r="H733" s="21"/>
      <c r="I733" s="70"/>
      <c r="J733" s="21"/>
      <c r="K733" s="21"/>
    </row>
    <row r="734" ht="15.75" customHeight="1">
      <c r="A734" s="21"/>
      <c r="B734" s="21"/>
      <c r="C734" s="21"/>
      <c r="D734" s="21"/>
      <c r="E734" s="21"/>
      <c r="F734" s="21"/>
      <c r="G734" s="21"/>
      <c r="H734" s="21"/>
      <c r="I734" s="70"/>
      <c r="J734" s="21"/>
      <c r="K734" s="21"/>
    </row>
    <row r="735" ht="15.75" customHeight="1">
      <c r="A735" s="21"/>
      <c r="B735" s="21"/>
      <c r="C735" s="21"/>
      <c r="D735" s="21"/>
      <c r="E735" s="21"/>
      <c r="F735" s="21"/>
      <c r="G735" s="21"/>
      <c r="H735" s="21"/>
      <c r="I735" s="70"/>
      <c r="J735" s="21"/>
      <c r="K735" s="21"/>
    </row>
    <row r="736" ht="15.75" customHeight="1">
      <c r="A736" s="21"/>
      <c r="B736" s="21"/>
      <c r="C736" s="21"/>
      <c r="D736" s="21"/>
      <c r="E736" s="21"/>
      <c r="F736" s="21"/>
      <c r="G736" s="21"/>
      <c r="H736" s="21"/>
      <c r="I736" s="70"/>
      <c r="J736" s="21"/>
      <c r="K736" s="21"/>
    </row>
    <row r="737" ht="15.75" customHeight="1">
      <c r="A737" s="21"/>
      <c r="B737" s="21"/>
      <c r="C737" s="21"/>
      <c r="D737" s="21"/>
      <c r="E737" s="21"/>
      <c r="F737" s="21"/>
      <c r="G737" s="21"/>
      <c r="H737" s="21"/>
      <c r="I737" s="70"/>
      <c r="J737" s="21"/>
      <c r="K737" s="21"/>
    </row>
    <row r="738" ht="15.75" customHeight="1">
      <c r="A738" s="21"/>
      <c r="B738" s="21"/>
      <c r="C738" s="21"/>
      <c r="D738" s="21"/>
      <c r="E738" s="21"/>
      <c r="F738" s="21"/>
      <c r="G738" s="21"/>
      <c r="H738" s="21"/>
      <c r="I738" s="70"/>
      <c r="J738" s="21"/>
      <c r="K738" s="21"/>
    </row>
    <row r="739" ht="15.75" customHeight="1">
      <c r="A739" s="21"/>
      <c r="B739" s="21"/>
      <c r="C739" s="21"/>
      <c r="D739" s="21"/>
      <c r="E739" s="21"/>
      <c r="F739" s="21"/>
      <c r="G739" s="21"/>
      <c r="H739" s="21"/>
      <c r="I739" s="70"/>
      <c r="J739" s="21"/>
      <c r="K739" s="21"/>
    </row>
    <row r="740" ht="15.75" customHeight="1">
      <c r="A740" s="21"/>
      <c r="B740" s="21"/>
      <c r="C740" s="21"/>
      <c r="D740" s="21"/>
      <c r="E740" s="21"/>
      <c r="F740" s="21"/>
      <c r="G740" s="21"/>
      <c r="H740" s="21"/>
      <c r="I740" s="70"/>
      <c r="J740" s="21"/>
      <c r="K740" s="21"/>
    </row>
    <row r="741" ht="15.75" customHeight="1">
      <c r="A741" s="21"/>
      <c r="B741" s="21"/>
      <c r="C741" s="21"/>
      <c r="D741" s="21"/>
      <c r="E741" s="21"/>
      <c r="F741" s="21"/>
      <c r="G741" s="21"/>
      <c r="H741" s="21"/>
      <c r="I741" s="70"/>
      <c r="J741" s="21"/>
      <c r="K741" s="21"/>
    </row>
    <row r="742" ht="15.75" customHeight="1">
      <c r="A742" s="21"/>
      <c r="B742" s="21"/>
      <c r="C742" s="21"/>
      <c r="D742" s="21"/>
      <c r="E742" s="21"/>
      <c r="F742" s="21"/>
      <c r="G742" s="21"/>
      <c r="H742" s="21"/>
      <c r="I742" s="70"/>
      <c r="J742" s="21"/>
      <c r="K742" s="21"/>
    </row>
    <row r="743" ht="15.75" customHeight="1">
      <c r="A743" s="21"/>
      <c r="B743" s="21"/>
      <c r="C743" s="21"/>
      <c r="D743" s="21"/>
      <c r="E743" s="21"/>
      <c r="F743" s="21"/>
      <c r="G743" s="21"/>
      <c r="H743" s="21"/>
      <c r="I743" s="70"/>
      <c r="J743" s="21"/>
      <c r="K743" s="21"/>
    </row>
    <row r="744" ht="15.75" customHeight="1">
      <c r="A744" s="21"/>
      <c r="B744" s="21"/>
      <c r="C744" s="21"/>
      <c r="D744" s="21"/>
      <c r="E744" s="21"/>
      <c r="F744" s="21"/>
      <c r="G744" s="21"/>
      <c r="H744" s="21"/>
      <c r="I744" s="70"/>
      <c r="J744" s="21"/>
      <c r="K744" s="21"/>
    </row>
    <row r="745" ht="15.75" customHeight="1">
      <c r="A745" s="21"/>
      <c r="B745" s="21"/>
      <c r="C745" s="21"/>
      <c r="D745" s="21"/>
      <c r="E745" s="21"/>
      <c r="F745" s="21"/>
      <c r="G745" s="21"/>
      <c r="H745" s="21"/>
      <c r="I745" s="70"/>
      <c r="J745" s="21"/>
      <c r="K745" s="21"/>
    </row>
    <row r="746" ht="15.75" customHeight="1">
      <c r="A746" s="21"/>
      <c r="B746" s="21"/>
      <c r="C746" s="21"/>
      <c r="D746" s="21"/>
      <c r="E746" s="21"/>
      <c r="F746" s="21"/>
      <c r="G746" s="21"/>
      <c r="H746" s="21"/>
      <c r="I746" s="70"/>
      <c r="J746" s="21"/>
      <c r="K746" s="21"/>
    </row>
    <row r="747" ht="15.75" customHeight="1">
      <c r="A747" s="21"/>
      <c r="B747" s="21"/>
      <c r="C747" s="21"/>
      <c r="D747" s="21"/>
      <c r="E747" s="21"/>
      <c r="F747" s="21"/>
      <c r="G747" s="21"/>
      <c r="H747" s="21"/>
      <c r="I747" s="70"/>
      <c r="J747" s="21"/>
      <c r="K747" s="21"/>
    </row>
    <row r="748" ht="15.75" customHeight="1">
      <c r="A748" s="21"/>
      <c r="B748" s="21"/>
      <c r="C748" s="21"/>
      <c r="D748" s="21"/>
      <c r="E748" s="21"/>
      <c r="F748" s="21"/>
      <c r="G748" s="21"/>
      <c r="H748" s="21"/>
      <c r="I748" s="70"/>
      <c r="J748" s="21"/>
      <c r="K748" s="21"/>
    </row>
    <row r="749" ht="15.75" customHeight="1">
      <c r="A749" s="21"/>
      <c r="B749" s="21"/>
      <c r="C749" s="21"/>
      <c r="D749" s="21"/>
      <c r="E749" s="21"/>
      <c r="F749" s="21"/>
      <c r="G749" s="21"/>
      <c r="H749" s="21"/>
      <c r="I749" s="70"/>
      <c r="J749" s="21"/>
      <c r="K749" s="21"/>
    </row>
    <row r="750" ht="15.75" customHeight="1">
      <c r="A750" s="21"/>
      <c r="B750" s="21"/>
      <c r="C750" s="21"/>
      <c r="D750" s="21"/>
      <c r="E750" s="21"/>
      <c r="F750" s="21"/>
      <c r="G750" s="21"/>
      <c r="H750" s="21"/>
      <c r="I750" s="70"/>
      <c r="J750" s="21"/>
      <c r="K750" s="21"/>
    </row>
    <row r="751" ht="15.75" customHeight="1">
      <c r="A751" s="21"/>
      <c r="B751" s="21"/>
      <c r="C751" s="21"/>
      <c r="D751" s="21"/>
      <c r="E751" s="21"/>
      <c r="F751" s="21"/>
      <c r="G751" s="21"/>
      <c r="H751" s="21"/>
      <c r="I751" s="70"/>
      <c r="J751" s="21"/>
      <c r="K751" s="21"/>
    </row>
    <row r="752" ht="15.75" customHeight="1">
      <c r="A752" s="21"/>
      <c r="B752" s="21"/>
      <c r="C752" s="21"/>
      <c r="D752" s="21"/>
      <c r="E752" s="21"/>
      <c r="F752" s="21"/>
      <c r="G752" s="21"/>
      <c r="H752" s="21"/>
      <c r="I752" s="70"/>
      <c r="J752" s="21"/>
      <c r="K752" s="21"/>
    </row>
    <row r="753" ht="15.75" customHeight="1">
      <c r="A753" s="21"/>
      <c r="B753" s="21"/>
      <c r="C753" s="21"/>
      <c r="D753" s="21"/>
      <c r="E753" s="21"/>
      <c r="F753" s="21"/>
      <c r="G753" s="21"/>
      <c r="H753" s="21"/>
      <c r="I753" s="70"/>
      <c r="J753" s="21"/>
      <c r="K753" s="21"/>
    </row>
    <row r="754" ht="15.75" customHeight="1">
      <c r="A754" s="21"/>
      <c r="B754" s="21"/>
      <c r="C754" s="21"/>
      <c r="D754" s="21"/>
      <c r="E754" s="21"/>
      <c r="F754" s="21"/>
      <c r="G754" s="21"/>
      <c r="H754" s="21"/>
      <c r="I754" s="70"/>
      <c r="J754" s="21"/>
      <c r="K754" s="21"/>
    </row>
    <row r="755" ht="15.75" customHeight="1">
      <c r="A755" s="21"/>
      <c r="B755" s="21"/>
      <c r="C755" s="21"/>
      <c r="D755" s="21"/>
      <c r="E755" s="21"/>
      <c r="F755" s="21"/>
      <c r="G755" s="21"/>
      <c r="H755" s="21"/>
      <c r="I755" s="70"/>
      <c r="J755" s="21"/>
      <c r="K755" s="21"/>
    </row>
    <row r="756" ht="15.75" customHeight="1">
      <c r="A756" s="21"/>
      <c r="B756" s="21"/>
      <c r="C756" s="21"/>
      <c r="D756" s="21"/>
      <c r="E756" s="21"/>
      <c r="F756" s="21"/>
      <c r="G756" s="21"/>
      <c r="H756" s="21"/>
      <c r="I756" s="70"/>
      <c r="J756" s="21"/>
      <c r="K756" s="21"/>
    </row>
    <row r="757" ht="15.75" customHeight="1">
      <c r="A757" s="21"/>
      <c r="B757" s="21"/>
      <c r="C757" s="21"/>
      <c r="D757" s="21"/>
      <c r="E757" s="21"/>
      <c r="F757" s="21"/>
      <c r="G757" s="21"/>
      <c r="H757" s="21"/>
      <c r="I757" s="70"/>
      <c r="J757" s="21"/>
      <c r="K757" s="21"/>
    </row>
    <row r="758" ht="15.75" customHeight="1">
      <c r="A758" s="21"/>
      <c r="B758" s="21"/>
      <c r="C758" s="21"/>
      <c r="D758" s="21"/>
      <c r="E758" s="21"/>
      <c r="F758" s="21"/>
      <c r="G758" s="21"/>
      <c r="H758" s="21"/>
      <c r="I758" s="70"/>
      <c r="J758" s="21"/>
      <c r="K758" s="21"/>
    </row>
    <row r="759" ht="15.75" customHeight="1">
      <c r="A759" s="21"/>
      <c r="B759" s="21"/>
      <c r="C759" s="21"/>
      <c r="D759" s="21"/>
      <c r="E759" s="21"/>
      <c r="F759" s="21"/>
      <c r="G759" s="21"/>
      <c r="H759" s="21"/>
      <c r="I759" s="70"/>
      <c r="J759" s="21"/>
      <c r="K759" s="21"/>
    </row>
    <row r="760" ht="15.75" customHeight="1">
      <c r="A760" s="21"/>
      <c r="B760" s="21"/>
      <c r="C760" s="21"/>
      <c r="D760" s="21"/>
      <c r="E760" s="21"/>
      <c r="F760" s="21"/>
      <c r="G760" s="21"/>
      <c r="H760" s="21"/>
      <c r="I760" s="70"/>
      <c r="J760" s="21"/>
      <c r="K760" s="21"/>
    </row>
    <row r="761" ht="15.75" customHeight="1">
      <c r="A761" s="21"/>
      <c r="B761" s="21"/>
      <c r="C761" s="21"/>
      <c r="D761" s="21"/>
      <c r="E761" s="21"/>
      <c r="F761" s="21"/>
      <c r="G761" s="21"/>
      <c r="H761" s="21"/>
      <c r="I761" s="70"/>
      <c r="J761" s="21"/>
      <c r="K761" s="21"/>
    </row>
    <row r="762" ht="15.75" customHeight="1">
      <c r="A762" s="21"/>
      <c r="B762" s="21"/>
      <c r="C762" s="21"/>
      <c r="D762" s="21"/>
      <c r="E762" s="21"/>
      <c r="F762" s="21"/>
      <c r="G762" s="21"/>
      <c r="H762" s="21"/>
      <c r="I762" s="70"/>
      <c r="J762" s="21"/>
      <c r="K762" s="21"/>
    </row>
    <row r="763" ht="15.75" customHeight="1">
      <c r="A763" s="21"/>
      <c r="B763" s="21"/>
      <c r="C763" s="21"/>
      <c r="D763" s="21"/>
      <c r="E763" s="21"/>
      <c r="F763" s="21"/>
      <c r="G763" s="21"/>
      <c r="H763" s="21"/>
      <c r="I763" s="70"/>
      <c r="J763" s="21"/>
      <c r="K763" s="21"/>
    </row>
    <row r="764" ht="15.75" customHeight="1">
      <c r="A764" s="21"/>
      <c r="B764" s="21"/>
      <c r="C764" s="21"/>
      <c r="D764" s="21"/>
      <c r="E764" s="21"/>
      <c r="F764" s="21"/>
      <c r="G764" s="21"/>
      <c r="H764" s="21"/>
      <c r="I764" s="70"/>
      <c r="J764" s="21"/>
      <c r="K764" s="21"/>
    </row>
    <row r="765" ht="15.75" customHeight="1">
      <c r="A765" s="21"/>
      <c r="B765" s="21"/>
      <c r="C765" s="21"/>
      <c r="D765" s="21"/>
      <c r="E765" s="21"/>
      <c r="F765" s="21"/>
      <c r="G765" s="21"/>
      <c r="H765" s="21"/>
      <c r="I765" s="70"/>
      <c r="J765" s="21"/>
      <c r="K765" s="21"/>
    </row>
    <row r="766" ht="15.75" customHeight="1">
      <c r="A766" s="21"/>
      <c r="B766" s="21"/>
      <c r="C766" s="21"/>
      <c r="D766" s="21"/>
      <c r="E766" s="21"/>
      <c r="F766" s="21"/>
      <c r="G766" s="21"/>
      <c r="H766" s="21"/>
      <c r="I766" s="70"/>
      <c r="J766" s="21"/>
      <c r="K766" s="21"/>
    </row>
    <row r="767" ht="15.75" customHeight="1">
      <c r="A767" s="21"/>
      <c r="B767" s="21"/>
      <c r="C767" s="21"/>
      <c r="D767" s="21"/>
      <c r="E767" s="21"/>
      <c r="F767" s="21"/>
      <c r="G767" s="21"/>
      <c r="H767" s="21"/>
      <c r="I767" s="70"/>
      <c r="J767" s="21"/>
      <c r="K767" s="21"/>
    </row>
    <row r="768" ht="15.75" customHeight="1">
      <c r="A768" s="21"/>
      <c r="B768" s="21"/>
      <c r="C768" s="21"/>
      <c r="D768" s="21"/>
      <c r="E768" s="21"/>
      <c r="F768" s="21"/>
      <c r="G768" s="21"/>
      <c r="H768" s="21"/>
      <c r="I768" s="70"/>
      <c r="J768" s="21"/>
      <c r="K768" s="21"/>
    </row>
    <row r="769" ht="15.75" customHeight="1">
      <c r="A769" s="21"/>
      <c r="B769" s="21"/>
      <c r="C769" s="21"/>
      <c r="D769" s="21"/>
      <c r="E769" s="21"/>
      <c r="F769" s="21"/>
      <c r="G769" s="21"/>
      <c r="H769" s="21"/>
      <c r="I769" s="70"/>
      <c r="J769" s="21"/>
      <c r="K769" s="21"/>
    </row>
    <row r="770" ht="15.75" customHeight="1">
      <c r="A770" s="21"/>
      <c r="B770" s="21"/>
      <c r="C770" s="21"/>
      <c r="D770" s="21"/>
      <c r="E770" s="21"/>
      <c r="F770" s="21"/>
      <c r="G770" s="21"/>
      <c r="H770" s="21"/>
      <c r="I770" s="70"/>
      <c r="J770" s="21"/>
      <c r="K770" s="21"/>
    </row>
    <row r="771" ht="15.75" customHeight="1">
      <c r="A771" s="21"/>
      <c r="B771" s="21"/>
      <c r="C771" s="21"/>
      <c r="D771" s="21"/>
      <c r="E771" s="21"/>
      <c r="F771" s="21"/>
      <c r="G771" s="21"/>
      <c r="H771" s="21"/>
      <c r="I771" s="70"/>
      <c r="J771" s="21"/>
      <c r="K771" s="21"/>
    </row>
    <row r="772" ht="15.75" customHeight="1">
      <c r="A772" s="21"/>
      <c r="B772" s="21"/>
      <c r="C772" s="21"/>
      <c r="D772" s="21"/>
      <c r="E772" s="21"/>
      <c r="F772" s="21"/>
      <c r="G772" s="21"/>
      <c r="H772" s="21"/>
      <c r="I772" s="70"/>
      <c r="J772" s="21"/>
      <c r="K772" s="21"/>
    </row>
    <row r="773" ht="15.75" customHeight="1">
      <c r="A773" s="21"/>
      <c r="B773" s="21"/>
      <c r="C773" s="21"/>
      <c r="D773" s="21"/>
      <c r="E773" s="21"/>
      <c r="F773" s="21"/>
      <c r="G773" s="21"/>
      <c r="H773" s="21"/>
      <c r="I773" s="70"/>
      <c r="J773" s="21"/>
      <c r="K773" s="21"/>
    </row>
    <row r="774" ht="15.75" customHeight="1">
      <c r="A774" s="21"/>
      <c r="B774" s="21"/>
      <c r="C774" s="21"/>
      <c r="D774" s="21"/>
      <c r="E774" s="21"/>
      <c r="F774" s="21"/>
      <c r="G774" s="21"/>
      <c r="H774" s="21"/>
      <c r="I774" s="70"/>
      <c r="J774" s="21"/>
      <c r="K774" s="21"/>
    </row>
    <row r="775" ht="15.75" customHeight="1">
      <c r="A775" s="21"/>
      <c r="B775" s="21"/>
      <c r="C775" s="21"/>
      <c r="D775" s="21"/>
      <c r="E775" s="21"/>
      <c r="F775" s="21"/>
      <c r="G775" s="21"/>
      <c r="H775" s="21"/>
      <c r="I775" s="70"/>
      <c r="J775" s="21"/>
      <c r="K775" s="21"/>
    </row>
    <row r="776" ht="15.75" customHeight="1">
      <c r="A776" s="21"/>
      <c r="B776" s="21"/>
      <c r="C776" s="21"/>
      <c r="D776" s="21"/>
      <c r="E776" s="21"/>
      <c r="F776" s="21"/>
      <c r="G776" s="21"/>
      <c r="H776" s="21"/>
      <c r="I776" s="70"/>
      <c r="J776" s="21"/>
      <c r="K776" s="21"/>
    </row>
    <row r="777" ht="15.75" customHeight="1">
      <c r="A777" s="21"/>
      <c r="B777" s="21"/>
      <c r="C777" s="21"/>
      <c r="D777" s="21"/>
      <c r="E777" s="21"/>
      <c r="F777" s="21"/>
      <c r="G777" s="21"/>
      <c r="H777" s="21"/>
      <c r="I777" s="70"/>
      <c r="J777" s="21"/>
      <c r="K777" s="21"/>
    </row>
    <row r="778" ht="15.75" customHeight="1">
      <c r="A778" s="21"/>
      <c r="B778" s="21"/>
      <c r="C778" s="21"/>
      <c r="D778" s="21"/>
      <c r="E778" s="21"/>
      <c r="F778" s="21"/>
      <c r="G778" s="21"/>
      <c r="H778" s="21"/>
      <c r="I778" s="70"/>
      <c r="J778" s="21"/>
      <c r="K778" s="21"/>
    </row>
    <row r="779" ht="15.75" customHeight="1">
      <c r="A779" s="21"/>
      <c r="B779" s="21"/>
      <c r="C779" s="21"/>
      <c r="D779" s="21"/>
      <c r="E779" s="21"/>
      <c r="F779" s="21"/>
      <c r="G779" s="21"/>
      <c r="H779" s="21"/>
      <c r="I779" s="70"/>
      <c r="J779" s="21"/>
      <c r="K779" s="21"/>
    </row>
    <row r="780" ht="15.75" customHeight="1">
      <c r="A780" s="21"/>
      <c r="B780" s="21"/>
      <c r="C780" s="21"/>
      <c r="D780" s="21"/>
      <c r="E780" s="21"/>
      <c r="F780" s="21"/>
      <c r="G780" s="21"/>
      <c r="H780" s="21"/>
      <c r="I780" s="70"/>
      <c r="J780" s="21"/>
      <c r="K780" s="21"/>
    </row>
    <row r="781" ht="15.75" customHeight="1">
      <c r="A781" s="21"/>
      <c r="B781" s="21"/>
      <c r="C781" s="21"/>
      <c r="D781" s="21"/>
      <c r="E781" s="21"/>
      <c r="F781" s="21"/>
      <c r="G781" s="21"/>
      <c r="H781" s="21"/>
      <c r="I781" s="70"/>
      <c r="J781" s="21"/>
      <c r="K781" s="21"/>
    </row>
    <row r="782" ht="15.75" customHeight="1">
      <c r="A782" s="21"/>
      <c r="B782" s="21"/>
      <c r="C782" s="21"/>
      <c r="D782" s="21"/>
      <c r="E782" s="21"/>
      <c r="F782" s="21"/>
      <c r="G782" s="21"/>
      <c r="H782" s="21"/>
      <c r="I782" s="70"/>
      <c r="J782" s="21"/>
      <c r="K782" s="21"/>
    </row>
    <row r="783" ht="15.75" customHeight="1">
      <c r="A783" s="21"/>
      <c r="B783" s="21"/>
      <c r="C783" s="21"/>
      <c r="D783" s="21"/>
      <c r="E783" s="21"/>
      <c r="F783" s="21"/>
      <c r="G783" s="21"/>
      <c r="H783" s="21"/>
      <c r="I783" s="70"/>
      <c r="J783" s="21"/>
      <c r="K783" s="21"/>
    </row>
    <row r="784" ht="15.75" customHeight="1">
      <c r="A784" s="21"/>
      <c r="B784" s="21"/>
      <c r="C784" s="21"/>
      <c r="D784" s="21"/>
      <c r="E784" s="21"/>
      <c r="F784" s="21"/>
      <c r="G784" s="21"/>
      <c r="H784" s="21"/>
      <c r="I784" s="70"/>
      <c r="J784" s="21"/>
      <c r="K784" s="21"/>
    </row>
    <row r="785" ht="15.75" customHeight="1">
      <c r="A785" s="21"/>
      <c r="B785" s="21"/>
      <c r="C785" s="21"/>
      <c r="D785" s="21"/>
      <c r="E785" s="21"/>
      <c r="F785" s="21"/>
      <c r="G785" s="21"/>
      <c r="H785" s="21"/>
      <c r="I785" s="70"/>
      <c r="J785" s="21"/>
      <c r="K785" s="21"/>
    </row>
    <row r="786" ht="15.75" customHeight="1">
      <c r="A786" s="21"/>
      <c r="B786" s="21"/>
      <c r="C786" s="21"/>
      <c r="D786" s="21"/>
      <c r="E786" s="21"/>
      <c r="F786" s="21"/>
      <c r="G786" s="21"/>
      <c r="H786" s="21"/>
      <c r="I786" s="70"/>
      <c r="J786" s="21"/>
      <c r="K786" s="21"/>
    </row>
    <row r="787" ht="15.75" customHeight="1">
      <c r="A787" s="21"/>
      <c r="B787" s="21"/>
      <c r="C787" s="21"/>
      <c r="D787" s="21"/>
      <c r="E787" s="21"/>
      <c r="F787" s="21"/>
      <c r="G787" s="21"/>
      <c r="H787" s="21"/>
      <c r="I787" s="70"/>
      <c r="J787" s="21"/>
      <c r="K787" s="21"/>
    </row>
    <row r="788" ht="15.75" customHeight="1">
      <c r="A788" s="21"/>
      <c r="B788" s="21"/>
      <c r="C788" s="21"/>
      <c r="D788" s="21"/>
      <c r="E788" s="21"/>
      <c r="F788" s="21"/>
      <c r="G788" s="21"/>
      <c r="H788" s="21"/>
      <c r="I788" s="70"/>
      <c r="J788" s="21"/>
      <c r="K788" s="21"/>
    </row>
    <row r="789" ht="15.75" customHeight="1">
      <c r="A789" s="21"/>
      <c r="B789" s="21"/>
      <c r="C789" s="21"/>
      <c r="D789" s="21"/>
      <c r="E789" s="21"/>
      <c r="F789" s="21"/>
      <c r="G789" s="21"/>
      <c r="H789" s="21"/>
      <c r="I789" s="70"/>
      <c r="J789" s="21"/>
      <c r="K789" s="21"/>
    </row>
    <row r="790" ht="15.75" customHeight="1">
      <c r="A790" s="21"/>
      <c r="B790" s="21"/>
      <c r="C790" s="21"/>
      <c r="D790" s="21"/>
      <c r="E790" s="21"/>
      <c r="F790" s="21"/>
      <c r="G790" s="21"/>
      <c r="H790" s="21"/>
      <c r="I790" s="70"/>
      <c r="J790" s="21"/>
      <c r="K790" s="21"/>
    </row>
    <row r="791" ht="15.75" customHeight="1">
      <c r="A791" s="21"/>
      <c r="B791" s="21"/>
      <c r="C791" s="21"/>
      <c r="D791" s="21"/>
      <c r="E791" s="21"/>
      <c r="F791" s="21"/>
      <c r="G791" s="21"/>
      <c r="H791" s="21"/>
      <c r="I791" s="70"/>
      <c r="J791" s="21"/>
      <c r="K791" s="21"/>
    </row>
    <row r="792" ht="15.75" customHeight="1">
      <c r="A792" s="21"/>
      <c r="B792" s="21"/>
      <c r="C792" s="21"/>
      <c r="D792" s="21"/>
      <c r="E792" s="21"/>
      <c r="F792" s="21"/>
      <c r="G792" s="21"/>
      <c r="H792" s="21"/>
      <c r="I792" s="70"/>
      <c r="J792" s="21"/>
      <c r="K792" s="21"/>
    </row>
    <row r="793" ht="15.75" customHeight="1">
      <c r="A793" s="21"/>
      <c r="B793" s="21"/>
      <c r="C793" s="21"/>
      <c r="D793" s="21"/>
      <c r="E793" s="21"/>
      <c r="F793" s="21"/>
      <c r="G793" s="21"/>
      <c r="H793" s="21"/>
      <c r="I793" s="70"/>
      <c r="J793" s="21"/>
      <c r="K793" s="21"/>
    </row>
    <row r="794" ht="15.75" customHeight="1">
      <c r="A794" s="21"/>
      <c r="B794" s="21"/>
      <c r="C794" s="21"/>
      <c r="D794" s="21"/>
      <c r="E794" s="21"/>
      <c r="F794" s="21"/>
      <c r="G794" s="21"/>
      <c r="H794" s="21"/>
      <c r="I794" s="70"/>
      <c r="J794" s="21"/>
      <c r="K794" s="21"/>
    </row>
    <row r="795" ht="15.75" customHeight="1">
      <c r="A795" s="21"/>
      <c r="B795" s="21"/>
      <c r="C795" s="21"/>
      <c r="D795" s="21"/>
      <c r="E795" s="21"/>
      <c r="F795" s="21"/>
      <c r="G795" s="21"/>
      <c r="H795" s="21"/>
      <c r="I795" s="70"/>
      <c r="J795" s="21"/>
      <c r="K795" s="21"/>
    </row>
    <row r="796" ht="15.75" customHeight="1">
      <c r="A796" s="21"/>
      <c r="B796" s="21"/>
      <c r="C796" s="21"/>
      <c r="D796" s="21"/>
      <c r="E796" s="21"/>
      <c r="F796" s="21"/>
      <c r="G796" s="21"/>
      <c r="H796" s="21"/>
      <c r="I796" s="70"/>
      <c r="J796" s="21"/>
      <c r="K796" s="21"/>
    </row>
    <row r="797" ht="15.75" customHeight="1">
      <c r="A797" s="21"/>
      <c r="B797" s="21"/>
      <c r="C797" s="21"/>
      <c r="D797" s="21"/>
      <c r="E797" s="21"/>
      <c r="F797" s="21"/>
      <c r="G797" s="21"/>
      <c r="H797" s="21"/>
      <c r="I797" s="70"/>
      <c r="J797" s="21"/>
      <c r="K797" s="21"/>
    </row>
    <row r="798" ht="15.75" customHeight="1">
      <c r="A798" s="21"/>
      <c r="B798" s="21"/>
      <c r="C798" s="21"/>
      <c r="D798" s="21"/>
      <c r="E798" s="21"/>
      <c r="F798" s="21"/>
      <c r="G798" s="21"/>
      <c r="H798" s="21"/>
      <c r="I798" s="70"/>
      <c r="J798" s="21"/>
      <c r="K798" s="21"/>
    </row>
    <row r="799" ht="15.75" customHeight="1">
      <c r="A799" s="21"/>
      <c r="B799" s="21"/>
      <c r="C799" s="21"/>
      <c r="D799" s="21"/>
      <c r="E799" s="21"/>
      <c r="F799" s="21"/>
      <c r="G799" s="21"/>
      <c r="H799" s="21"/>
      <c r="I799" s="70"/>
      <c r="J799" s="21"/>
      <c r="K799" s="21"/>
    </row>
    <row r="800" ht="15.75" customHeight="1">
      <c r="A800" s="21"/>
      <c r="B800" s="21"/>
      <c r="C800" s="21"/>
      <c r="D800" s="21"/>
      <c r="E800" s="21"/>
      <c r="F800" s="21"/>
      <c r="G800" s="21"/>
      <c r="H800" s="21"/>
      <c r="I800" s="70"/>
      <c r="J800" s="21"/>
      <c r="K800" s="21"/>
    </row>
    <row r="801" ht="15.75" customHeight="1">
      <c r="A801" s="21"/>
      <c r="B801" s="21"/>
      <c r="C801" s="21"/>
      <c r="D801" s="21"/>
      <c r="E801" s="21"/>
      <c r="F801" s="21"/>
      <c r="G801" s="21"/>
      <c r="H801" s="21"/>
      <c r="I801" s="70"/>
      <c r="J801" s="21"/>
      <c r="K801" s="21"/>
    </row>
    <row r="802" ht="15.75" customHeight="1">
      <c r="A802" s="21"/>
      <c r="B802" s="21"/>
      <c r="C802" s="21"/>
      <c r="D802" s="21"/>
      <c r="E802" s="21"/>
      <c r="F802" s="21"/>
      <c r="G802" s="21"/>
      <c r="H802" s="21"/>
      <c r="I802" s="70"/>
      <c r="J802" s="21"/>
      <c r="K802" s="21"/>
    </row>
    <row r="803" ht="15.75" customHeight="1">
      <c r="A803" s="21"/>
      <c r="B803" s="21"/>
      <c r="C803" s="21"/>
      <c r="D803" s="21"/>
      <c r="E803" s="21"/>
      <c r="F803" s="21"/>
      <c r="G803" s="21"/>
      <c r="H803" s="21"/>
      <c r="I803" s="70"/>
      <c r="J803" s="21"/>
      <c r="K803" s="21"/>
    </row>
    <row r="804" ht="15.75" customHeight="1">
      <c r="A804" s="21"/>
      <c r="B804" s="21"/>
      <c r="C804" s="21"/>
      <c r="D804" s="21"/>
      <c r="E804" s="21"/>
      <c r="F804" s="21"/>
      <c r="G804" s="21"/>
      <c r="H804" s="21"/>
      <c r="I804" s="70"/>
      <c r="J804" s="21"/>
      <c r="K804" s="21"/>
    </row>
    <row r="805" ht="15.75" customHeight="1">
      <c r="A805" s="21"/>
      <c r="B805" s="21"/>
      <c r="C805" s="21"/>
      <c r="D805" s="21"/>
      <c r="E805" s="21"/>
      <c r="F805" s="21"/>
      <c r="G805" s="21"/>
      <c r="H805" s="21"/>
      <c r="I805" s="70"/>
      <c r="J805" s="21"/>
      <c r="K805" s="21"/>
    </row>
    <row r="806" ht="15.75" customHeight="1">
      <c r="A806" s="21"/>
      <c r="B806" s="21"/>
      <c r="C806" s="21"/>
      <c r="D806" s="21"/>
      <c r="E806" s="21"/>
      <c r="F806" s="21"/>
      <c r="G806" s="21"/>
      <c r="H806" s="21"/>
      <c r="I806" s="70"/>
      <c r="J806" s="21"/>
      <c r="K806" s="21"/>
    </row>
    <row r="807" ht="15.75" customHeight="1">
      <c r="A807" s="21"/>
      <c r="B807" s="21"/>
      <c r="C807" s="21"/>
      <c r="D807" s="21"/>
      <c r="E807" s="21"/>
      <c r="F807" s="21"/>
      <c r="G807" s="21"/>
      <c r="H807" s="21"/>
      <c r="I807" s="70"/>
      <c r="J807" s="21"/>
      <c r="K807" s="21"/>
    </row>
    <row r="808" ht="15.75" customHeight="1">
      <c r="A808" s="21"/>
      <c r="B808" s="21"/>
      <c r="C808" s="21"/>
      <c r="D808" s="21"/>
      <c r="E808" s="21"/>
      <c r="F808" s="21"/>
      <c r="G808" s="21"/>
      <c r="H808" s="21"/>
      <c r="I808" s="70"/>
      <c r="J808" s="21"/>
      <c r="K808" s="21"/>
    </row>
    <row r="809" ht="15.75" customHeight="1">
      <c r="A809" s="21"/>
      <c r="B809" s="21"/>
      <c r="C809" s="21"/>
      <c r="D809" s="21"/>
      <c r="E809" s="21"/>
      <c r="F809" s="21"/>
      <c r="G809" s="21"/>
      <c r="H809" s="21"/>
      <c r="I809" s="70"/>
      <c r="J809" s="21"/>
      <c r="K809" s="21"/>
    </row>
    <row r="810" ht="15.75" customHeight="1">
      <c r="A810" s="21"/>
      <c r="B810" s="21"/>
      <c r="C810" s="21"/>
      <c r="D810" s="21"/>
      <c r="E810" s="21"/>
      <c r="F810" s="21"/>
      <c r="G810" s="21"/>
      <c r="H810" s="21"/>
      <c r="I810" s="70"/>
      <c r="J810" s="21"/>
      <c r="K810" s="21"/>
    </row>
    <row r="811" ht="15.75" customHeight="1">
      <c r="A811" s="21"/>
      <c r="B811" s="21"/>
      <c r="C811" s="21"/>
      <c r="D811" s="21"/>
      <c r="E811" s="21"/>
      <c r="F811" s="21"/>
      <c r="G811" s="21"/>
      <c r="H811" s="21"/>
      <c r="I811" s="70"/>
      <c r="J811" s="21"/>
      <c r="K811" s="21"/>
    </row>
    <row r="812" ht="15.75" customHeight="1">
      <c r="A812" s="21"/>
      <c r="B812" s="21"/>
      <c r="C812" s="21"/>
      <c r="D812" s="21"/>
      <c r="E812" s="21"/>
      <c r="F812" s="21"/>
      <c r="G812" s="21"/>
      <c r="H812" s="21"/>
      <c r="I812" s="70"/>
      <c r="J812" s="21"/>
      <c r="K812" s="21"/>
    </row>
    <row r="813" ht="15.75" customHeight="1">
      <c r="A813" s="21"/>
      <c r="B813" s="21"/>
      <c r="C813" s="21"/>
      <c r="D813" s="21"/>
      <c r="E813" s="21"/>
      <c r="F813" s="21"/>
      <c r="G813" s="21"/>
      <c r="H813" s="21"/>
      <c r="I813" s="70"/>
      <c r="J813" s="21"/>
      <c r="K813" s="21"/>
    </row>
    <row r="814" ht="15.75" customHeight="1">
      <c r="A814" s="21"/>
      <c r="B814" s="21"/>
      <c r="C814" s="21"/>
      <c r="D814" s="21"/>
      <c r="E814" s="21"/>
      <c r="F814" s="21"/>
      <c r="G814" s="21"/>
      <c r="H814" s="21"/>
      <c r="I814" s="70"/>
      <c r="J814" s="21"/>
      <c r="K814" s="21"/>
    </row>
    <row r="815" ht="15.75" customHeight="1">
      <c r="A815" s="21"/>
      <c r="B815" s="21"/>
      <c r="C815" s="21"/>
      <c r="D815" s="21"/>
      <c r="E815" s="21"/>
      <c r="F815" s="21"/>
      <c r="G815" s="21"/>
      <c r="H815" s="21"/>
      <c r="I815" s="70"/>
      <c r="J815" s="21"/>
      <c r="K815" s="21"/>
    </row>
    <row r="816" ht="15.75" customHeight="1">
      <c r="A816" s="21"/>
      <c r="B816" s="21"/>
      <c r="C816" s="21"/>
      <c r="D816" s="21"/>
      <c r="E816" s="21"/>
      <c r="F816" s="21"/>
      <c r="G816" s="21"/>
      <c r="H816" s="21"/>
      <c r="I816" s="70"/>
      <c r="J816" s="21"/>
      <c r="K816" s="21"/>
    </row>
    <row r="817" ht="15.75" customHeight="1">
      <c r="A817" s="21"/>
      <c r="B817" s="21"/>
      <c r="C817" s="21"/>
      <c r="D817" s="21"/>
      <c r="E817" s="21"/>
      <c r="F817" s="21"/>
      <c r="G817" s="21"/>
      <c r="H817" s="21"/>
      <c r="I817" s="70"/>
      <c r="J817" s="21"/>
      <c r="K817" s="21"/>
    </row>
    <row r="818" ht="15.75" customHeight="1">
      <c r="A818" s="21"/>
      <c r="B818" s="21"/>
      <c r="C818" s="21"/>
      <c r="D818" s="21"/>
      <c r="E818" s="21"/>
      <c r="F818" s="21"/>
      <c r="G818" s="21"/>
      <c r="H818" s="21"/>
      <c r="I818" s="70"/>
      <c r="J818" s="21"/>
      <c r="K818" s="21"/>
    </row>
    <row r="819" ht="15.75" customHeight="1">
      <c r="A819" s="21"/>
      <c r="B819" s="21"/>
      <c r="C819" s="21"/>
      <c r="D819" s="21"/>
      <c r="E819" s="21"/>
      <c r="F819" s="21"/>
      <c r="G819" s="21"/>
      <c r="H819" s="21"/>
      <c r="I819" s="70"/>
      <c r="J819" s="21"/>
      <c r="K819" s="21"/>
    </row>
    <row r="820" ht="15.75" customHeight="1">
      <c r="A820" s="21"/>
      <c r="B820" s="21"/>
      <c r="C820" s="21"/>
      <c r="D820" s="21"/>
      <c r="E820" s="21"/>
      <c r="F820" s="21"/>
      <c r="G820" s="21"/>
      <c r="H820" s="21"/>
      <c r="I820" s="70"/>
      <c r="J820" s="21"/>
      <c r="K820" s="21"/>
    </row>
    <row r="821" ht="15.75" customHeight="1">
      <c r="A821" s="21"/>
      <c r="B821" s="21"/>
      <c r="C821" s="21"/>
      <c r="D821" s="21"/>
      <c r="E821" s="21"/>
      <c r="F821" s="21"/>
      <c r="G821" s="21"/>
      <c r="H821" s="21"/>
      <c r="I821" s="70"/>
      <c r="J821" s="21"/>
      <c r="K821" s="21"/>
    </row>
    <row r="822" ht="15.75" customHeight="1">
      <c r="A822" s="21"/>
      <c r="B822" s="21"/>
      <c r="C822" s="21"/>
      <c r="D822" s="21"/>
      <c r="E822" s="21"/>
      <c r="F822" s="21"/>
      <c r="G822" s="21"/>
      <c r="H822" s="21"/>
      <c r="I822" s="70"/>
      <c r="J822" s="21"/>
      <c r="K822" s="21"/>
    </row>
    <row r="823" ht="15.75" customHeight="1">
      <c r="A823" s="21"/>
      <c r="B823" s="21"/>
      <c r="C823" s="21"/>
      <c r="D823" s="21"/>
      <c r="E823" s="21"/>
      <c r="F823" s="21"/>
      <c r="G823" s="21"/>
      <c r="H823" s="21"/>
      <c r="I823" s="70"/>
      <c r="J823" s="21"/>
      <c r="K823" s="21"/>
    </row>
    <row r="824" ht="15.75" customHeight="1">
      <c r="A824" s="21"/>
      <c r="B824" s="21"/>
      <c r="C824" s="21"/>
      <c r="D824" s="21"/>
      <c r="E824" s="21"/>
      <c r="F824" s="21"/>
      <c r="G824" s="21"/>
      <c r="H824" s="21"/>
      <c r="I824" s="70"/>
      <c r="J824" s="21"/>
      <c r="K824" s="21"/>
    </row>
    <row r="825" ht="15.75" customHeight="1">
      <c r="A825" s="21"/>
      <c r="B825" s="21"/>
      <c r="C825" s="21"/>
      <c r="D825" s="21"/>
      <c r="E825" s="21"/>
      <c r="F825" s="21"/>
      <c r="G825" s="21"/>
      <c r="H825" s="21"/>
      <c r="I825" s="70"/>
      <c r="J825" s="21"/>
      <c r="K825" s="21"/>
    </row>
    <row r="826" ht="15.75" customHeight="1">
      <c r="A826" s="21"/>
      <c r="B826" s="21"/>
      <c r="C826" s="21"/>
      <c r="D826" s="21"/>
      <c r="E826" s="21"/>
      <c r="F826" s="21"/>
      <c r="G826" s="21"/>
      <c r="H826" s="21"/>
      <c r="I826" s="70"/>
      <c r="J826" s="21"/>
      <c r="K826" s="21"/>
    </row>
    <row r="827" ht="15.75" customHeight="1">
      <c r="A827" s="21"/>
      <c r="B827" s="21"/>
      <c r="C827" s="21"/>
      <c r="D827" s="21"/>
      <c r="E827" s="21"/>
      <c r="F827" s="21"/>
      <c r="G827" s="21"/>
      <c r="H827" s="21"/>
      <c r="I827" s="70"/>
      <c r="J827" s="21"/>
      <c r="K827" s="21"/>
    </row>
    <row r="828" ht="15.75" customHeight="1">
      <c r="A828" s="21"/>
      <c r="B828" s="21"/>
      <c r="C828" s="21"/>
      <c r="D828" s="21"/>
      <c r="E828" s="21"/>
      <c r="F828" s="21"/>
      <c r="G828" s="21"/>
      <c r="H828" s="21"/>
      <c r="I828" s="70"/>
      <c r="J828" s="21"/>
      <c r="K828" s="21"/>
    </row>
    <row r="829" ht="15.75" customHeight="1">
      <c r="A829" s="21"/>
      <c r="B829" s="21"/>
      <c r="C829" s="21"/>
      <c r="D829" s="21"/>
      <c r="E829" s="21"/>
      <c r="F829" s="21"/>
      <c r="G829" s="21"/>
      <c r="H829" s="21"/>
      <c r="I829" s="70"/>
      <c r="J829" s="21"/>
      <c r="K829" s="21"/>
    </row>
    <row r="830" ht="15.75" customHeight="1">
      <c r="A830" s="21"/>
      <c r="B830" s="21"/>
      <c r="C830" s="21"/>
      <c r="D830" s="21"/>
      <c r="E830" s="21"/>
      <c r="F830" s="21"/>
      <c r="G830" s="21"/>
      <c r="H830" s="21"/>
      <c r="I830" s="70"/>
      <c r="J830" s="21"/>
      <c r="K830" s="21"/>
    </row>
    <row r="831" ht="15.75" customHeight="1">
      <c r="A831" s="21"/>
      <c r="B831" s="21"/>
      <c r="C831" s="21"/>
      <c r="D831" s="21"/>
      <c r="E831" s="21"/>
      <c r="F831" s="21"/>
      <c r="G831" s="21"/>
      <c r="H831" s="21"/>
      <c r="I831" s="70"/>
      <c r="J831" s="21"/>
      <c r="K831" s="21"/>
    </row>
    <row r="832" ht="15.75" customHeight="1">
      <c r="A832" s="21"/>
      <c r="B832" s="21"/>
      <c r="C832" s="21"/>
      <c r="D832" s="21"/>
      <c r="E832" s="21"/>
      <c r="F832" s="21"/>
      <c r="G832" s="21"/>
      <c r="H832" s="21"/>
      <c r="I832" s="70"/>
      <c r="J832" s="21"/>
      <c r="K832" s="21"/>
    </row>
    <row r="833" ht="15.75" customHeight="1">
      <c r="A833" s="21"/>
      <c r="B833" s="21"/>
      <c r="C833" s="21"/>
      <c r="D833" s="21"/>
      <c r="E833" s="21"/>
      <c r="F833" s="21"/>
      <c r="G833" s="21"/>
      <c r="H833" s="21"/>
      <c r="I833" s="70"/>
      <c r="J833" s="21"/>
      <c r="K833" s="21"/>
    </row>
    <row r="834" ht="15.75" customHeight="1">
      <c r="A834" s="21"/>
      <c r="B834" s="21"/>
      <c r="C834" s="21"/>
      <c r="D834" s="21"/>
      <c r="E834" s="21"/>
      <c r="F834" s="21"/>
      <c r="G834" s="21"/>
      <c r="H834" s="21"/>
      <c r="I834" s="70"/>
      <c r="J834" s="21"/>
      <c r="K834" s="21"/>
    </row>
    <row r="835" ht="15.75" customHeight="1">
      <c r="A835" s="21"/>
      <c r="B835" s="21"/>
      <c r="C835" s="21"/>
      <c r="D835" s="21"/>
      <c r="E835" s="21"/>
      <c r="F835" s="21"/>
      <c r="G835" s="21"/>
      <c r="H835" s="21"/>
      <c r="I835" s="70"/>
      <c r="J835" s="21"/>
      <c r="K835" s="21"/>
    </row>
    <row r="836" ht="15.75" customHeight="1">
      <c r="A836" s="21"/>
      <c r="B836" s="21"/>
      <c r="C836" s="21"/>
      <c r="D836" s="21"/>
      <c r="E836" s="21"/>
      <c r="F836" s="21"/>
      <c r="G836" s="21"/>
      <c r="H836" s="21"/>
      <c r="I836" s="70"/>
      <c r="J836" s="21"/>
      <c r="K836" s="21"/>
    </row>
    <row r="837" ht="15.75" customHeight="1">
      <c r="A837" s="21"/>
      <c r="B837" s="21"/>
      <c r="C837" s="21"/>
      <c r="D837" s="21"/>
      <c r="E837" s="21"/>
      <c r="F837" s="21"/>
      <c r="G837" s="21"/>
      <c r="H837" s="21"/>
      <c r="I837" s="70"/>
      <c r="J837" s="21"/>
      <c r="K837" s="21"/>
    </row>
    <row r="838" ht="15.75" customHeight="1">
      <c r="A838" s="21"/>
      <c r="B838" s="21"/>
      <c r="C838" s="21"/>
      <c r="D838" s="21"/>
      <c r="E838" s="21"/>
      <c r="F838" s="21"/>
      <c r="G838" s="21"/>
      <c r="H838" s="21"/>
      <c r="I838" s="70"/>
      <c r="J838" s="21"/>
      <c r="K838" s="21"/>
    </row>
    <row r="839" ht="15.75" customHeight="1">
      <c r="A839" s="21"/>
      <c r="B839" s="21"/>
      <c r="C839" s="21"/>
      <c r="D839" s="21"/>
      <c r="E839" s="21"/>
      <c r="F839" s="21"/>
      <c r="G839" s="21"/>
      <c r="H839" s="21"/>
      <c r="I839" s="70"/>
      <c r="J839" s="21"/>
      <c r="K839" s="21"/>
    </row>
    <row r="840" ht="15.75" customHeight="1">
      <c r="A840" s="21"/>
      <c r="B840" s="21"/>
      <c r="C840" s="21"/>
      <c r="D840" s="21"/>
      <c r="E840" s="21"/>
      <c r="F840" s="21"/>
      <c r="G840" s="21"/>
      <c r="H840" s="21"/>
      <c r="I840" s="70"/>
      <c r="J840" s="21"/>
      <c r="K840" s="21"/>
    </row>
    <row r="841" ht="15.75" customHeight="1">
      <c r="A841" s="21"/>
      <c r="B841" s="21"/>
      <c r="C841" s="21"/>
      <c r="D841" s="21"/>
      <c r="E841" s="21"/>
      <c r="F841" s="21"/>
      <c r="G841" s="21"/>
      <c r="H841" s="21"/>
      <c r="I841" s="70"/>
      <c r="J841" s="21"/>
      <c r="K841" s="21"/>
    </row>
    <row r="842" ht="15.75" customHeight="1">
      <c r="A842" s="21"/>
      <c r="B842" s="21"/>
      <c r="C842" s="21"/>
      <c r="D842" s="21"/>
      <c r="E842" s="21"/>
      <c r="F842" s="21"/>
      <c r="G842" s="21"/>
      <c r="H842" s="21"/>
      <c r="I842" s="70"/>
      <c r="J842" s="21"/>
      <c r="K842" s="21"/>
    </row>
    <row r="843" ht="15.75" customHeight="1">
      <c r="A843" s="21"/>
      <c r="B843" s="21"/>
      <c r="C843" s="21"/>
      <c r="D843" s="21"/>
      <c r="E843" s="21"/>
      <c r="F843" s="21"/>
      <c r="G843" s="21"/>
      <c r="H843" s="21"/>
      <c r="I843" s="70"/>
      <c r="J843" s="21"/>
      <c r="K843" s="21"/>
    </row>
    <row r="844" ht="15.75" customHeight="1">
      <c r="A844" s="21"/>
      <c r="B844" s="21"/>
      <c r="C844" s="21"/>
      <c r="D844" s="21"/>
      <c r="E844" s="21"/>
      <c r="F844" s="21"/>
      <c r="G844" s="21"/>
      <c r="H844" s="21"/>
      <c r="I844" s="70"/>
      <c r="J844" s="21"/>
      <c r="K844" s="21"/>
    </row>
    <row r="845" ht="15.75" customHeight="1">
      <c r="A845" s="21"/>
      <c r="B845" s="21"/>
      <c r="C845" s="21"/>
      <c r="D845" s="21"/>
      <c r="E845" s="21"/>
      <c r="F845" s="21"/>
      <c r="G845" s="21"/>
      <c r="H845" s="21"/>
      <c r="I845" s="70"/>
      <c r="J845" s="21"/>
      <c r="K845" s="21"/>
    </row>
    <row r="846" ht="15.75" customHeight="1">
      <c r="A846" s="21"/>
      <c r="B846" s="21"/>
      <c r="C846" s="21"/>
      <c r="D846" s="21"/>
      <c r="E846" s="21"/>
      <c r="F846" s="21"/>
      <c r="G846" s="21"/>
      <c r="H846" s="21"/>
      <c r="I846" s="70"/>
      <c r="J846" s="21"/>
      <c r="K846" s="21"/>
    </row>
    <row r="847" ht="15.75" customHeight="1">
      <c r="A847" s="21"/>
      <c r="B847" s="21"/>
      <c r="C847" s="21"/>
      <c r="D847" s="21"/>
      <c r="E847" s="21"/>
      <c r="F847" s="21"/>
      <c r="G847" s="21"/>
      <c r="H847" s="21"/>
      <c r="I847" s="70"/>
      <c r="J847" s="21"/>
      <c r="K847" s="21"/>
    </row>
    <row r="848" ht="15.75" customHeight="1">
      <c r="A848" s="21"/>
      <c r="B848" s="21"/>
      <c r="C848" s="21"/>
      <c r="D848" s="21"/>
      <c r="E848" s="21"/>
      <c r="F848" s="21"/>
      <c r="G848" s="21"/>
      <c r="H848" s="21"/>
      <c r="I848" s="70"/>
      <c r="J848" s="21"/>
      <c r="K848" s="21"/>
    </row>
    <row r="849" ht="15.75" customHeight="1">
      <c r="A849" s="21"/>
      <c r="B849" s="21"/>
      <c r="C849" s="21"/>
      <c r="D849" s="21"/>
      <c r="E849" s="21"/>
      <c r="F849" s="21"/>
      <c r="G849" s="21"/>
      <c r="H849" s="21"/>
      <c r="I849" s="70"/>
      <c r="J849" s="21"/>
      <c r="K849" s="21"/>
    </row>
    <row r="850" ht="15.75" customHeight="1">
      <c r="A850" s="21"/>
      <c r="B850" s="21"/>
      <c r="C850" s="21"/>
      <c r="D850" s="21"/>
      <c r="E850" s="21"/>
      <c r="F850" s="21"/>
      <c r="G850" s="21"/>
      <c r="H850" s="21"/>
      <c r="I850" s="70"/>
      <c r="J850" s="21"/>
      <c r="K850" s="21"/>
    </row>
    <row r="851" ht="15.75" customHeight="1">
      <c r="A851" s="21"/>
      <c r="B851" s="21"/>
      <c r="C851" s="21"/>
      <c r="D851" s="21"/>
      <c r="E851" s="21"/>
      <c r="F851" s="21"/>
      <c r="G851" s="21"/>
      <c r="H851" s="21"/>
      <c r="I851" s="70"/>
      <c r="J851" s="21"/>
      <c r="K851" s="21"/>
    </row>
    <row r="852" ht="15.75" customHeight="1">
      <c r="A852" s="21"/>
      <c r="B852" s="21"/>
      <c r="C852" s="21"/>
      <c r="D852" s="21"/>
      <c r="E852" s="21"/>
      <c r="F852" s="21"/>
      <c r="G852" s="21"/>
      <c r="H852" s="21"/>
      <c r="I852" s="70"/>
      <c r="J852" s="21"/>
      <c r="K852" s="21"/>
    </row>
    <row r="853" ht="15.75" customHeight="1">
      <c r="A853" s="21"/>
      <c r="B853" s="21"/>
      <c r="C853" s="21"/>
      <c r="D853" s="21"/>
      <c r="E853" s="21"/>
      <c r="F853" s="21"/>
      <c r="G853" s="21"/>
      <c r="H853" s="21"/>
      <c r="I853" s="70"/>
      <c r="J853" s="21"/>
      <c r="K853" s="21"/>
    </row>
    <row r="854" ht="15.75" customHeight="1">
      <c r="A854" s="21"/>
      <c r="B854" s="21"/>
      <c r="C854" s="21"/>
      <c r="D854" s="21"/>
      <c r="E854" s="21"/>
      <c r="F854" s="21"/>
      <c r="G854" s="21"/>
      <c r="H854" s="21"/>
      <c r="I854" s="70"/>
      <c r="J854" s="21"/>
      <c r="K854" s="21"/>
    </row>
    <row r="855" ht="15.75" customHeight="1">
      <c r="A855" s="21"/>
      <c r="B855" s="21"/>
      <c r="C855" s="21"/>
      <c r="D855" s="21"/>
      <c r="E855" s="21"/>
      <c r="F855" s="21"/>
      <c r="G855" s="21"/>
      <c r="H855" s="21"/>
      <c r="I855" s="70"/>
      <c r="J855" s="21"/>
      <c r="K855" s="21"/>
    </row>
    <row r="856" ht="15.75" customHeight="1">
      <c r="A856" s="21"/>
      <c r="B856" s="21"/>
      <c r="C856" s="21"/>
      <c r="D856" s="21"/>
      <c r="E856" s="21"/>
      <c r="F856" s="21"/>
      <c r="G856" s="21"/>
      <c r="H856" s="21"/>
      <c r="I856" s="70"/>
      <c r="J856" s="21"/>
      <c r="K856" s="21"/>
    </row>
    <row r="857" ht="15.75" customHeight="1">
      <c r="A857" s="21"/>
      <c r="B857" s="21"/>
      <c r="C857" s="21"/>
      <c r="D857" s="21"/>
      <c r="E857" s="21"/>
      <c r="F857" s="21"/>
      <c r="G857" s="21"/>
      <c r="H857" s="21"/>
      <c r="I857" s="70"/>
      <c r="J857" s="21"/>
      <c r="K857" s="21"/>
    </row>
    <row r="858" ht="15.75" customHeight="1">
      <c r="A858" s="21"/>
      <c r="B858" s="21"/>
      <c r="C858" s="21"/>
      <c r="D858" s="21"/>
      <c r="E858" s="21"/>
      <c r="F858" s="21"/>
      <c r="G858" s="21"/>
      <c r="H858" s="21"/>
      <c r="I858" s="70"/>
      <c r="J858" s="21"/>
      <c r="K858" s="21"/>
    </row>
    <row r="859" ht="15.75" customHeight="1">
      <c r="A859" s="21"/>
      <c r="B859" s="21"/>
      <c r="C859" s="21"/>
      <c r="D859" s="21"/>
      <c r="E859" s="21"/>
      <c r="F859" s="21"/>
      <c r="G859" s="21"/>
      <c r="H859" s="21"/>
      <c r="I859" s="70"/>
      <c r="J859" s="21"/>
      <c r="K859" s="21"/>
    </row>
    <row r="860" ht="15.75" customHeight="1">
      <c r="A860" s="21"/>
      <c r="B860" s="21"/>
      <c r="C860" s="21"/>
      <c r="D860" s="21"/>
      <c r="E860" s="21"/>
      <c r="F860" s="21"/>
      <c r="G860" s="21"/>
      <c r="H860" s="21"/>
      <c r="I860" s="70"/>
      <c r="J860" s="21"/>
      <c r="K860" s="21"/>
    </row>
    <row r="861" ht="15.75" customHeight="1">
      <c r="A861" s="21"/>
      <c r="B861" s="21"/>
      <c r="C861" s="21"/>
      <c r="D861" s="21"/>
      <c r="E861" s="21"/>
      <c r="F861" s="21"/>
      <c r="G861" s="21"/>
      <c r="H861" s="21"/>
      <c r="I861" s="70"/>
      <c r="J861" s="21"/>
      <c r="K861" s="21"/>
    </row>
    <row r="862" ht="15.75" customHeight="1">
      <c r="A862" s="21"/>
      <c r="B862" s="21"/>
      <c r="C862" s="21"/>
      <c r="D862" s="21"/>
      <c r="E862" s="21"/>
      <c r="F862" s="21"/>
      <c r="G862" s="21"/>
      <c r="H862" s="21"/>
      <c r="I862" s="70"/>
      <c r="J862" s="21"/>
      <c r="K862" s="21"/>
    </row>
    <row r="863" ht="15.75" customHeight="1">
      <c r="A863" s="21"/>
      <c r="B863" s="21"/>
      <c r="C863" s="21"/>
      <c r="D863" s="21"/>
      <c r="E863" s="21"/>
      <c r="F863" s="21"/>
      <c r="G863" s="21"/>
      <c r="H863" s="21"/>
      <c r="I863" s="70"/>
      <c r="J863" s="21"/>
      <c r="K863" s="21"/>
    </row>
    <row r="864" ht="15.75" customHeight="1">
      <c r="A864" s="21"/>
      <c r="B864" s="21"/>
      <c r="C864" s="21"/>
      <c r="D864" s="21"/>
      <c r="E864" s="21"/>
      <c r="F864" s="21"/>
      <c r="G864" s="21"/>
      <c r="H864" s="21"/>
      <c r="I864" s="70"/>
      <c r="J864" s="21"/>
      <c r="K864" s="21"/>
    </row>
    <row r="865" ht="15.75" customHeight="1">
      <c r="A865" s="21"/>
      <c r="B865" s="21"/>
      <c r="C865" s="21"/>
      <c r="D865" s="21"/>
      <c r="E865" s="21"/>
      <c r="F865" s="21"/>
      <c r="G865" s="21"/>
      <c r="H865" s="21"/>
      <c r="I865" s="70"/>
      <c r="J865" s="21"/>
      <c r="K865" s="21"/>
    </row>
    <row r="866" ht="15.75" customHeight="1">
      <c r="A866" s="21"/>
      <c r="B866" s="21"/>
      <c r="C866" s="21"/>
      <c r="D866" s="21"/>
      <c r="E866" s="21"/>
      <c r="F866" s="21"/>
      <c r="G866" s="21"/>
      <c r="H866" s="21"/>
      <c r="I866" s="70"/>
      <c r="J866" s="21"/>
      <c r="K866" s="21"/>
    </row>
    <row r="867" ht="15.75" customHeight="1">
      <c r="A867" s="21"/>
      <c r="B867" s="21"/>
      <c r="C867" s="21"/>
      <c r="D867" s="21"/>
      <c r="E867" s="21"/>
      <c r="F867" s="21"/>
      <c r="G867" s="21"/>
      <c r="H867" s="21"/>
      <c r="I867" s="70"/>
      <c r="J867" s="21"/>
      <c r="K867" s="21"/>
    </row>
    <row r="868" ht="15.75" customHeight="1">
      <c r="A868" s="21"/>
      <c r="B868" s="21"/>
      <c r="C868" s="21"/>
      <c r="D868" s="21"/>
      <c r="E868" s="21"/>
      <c r="F868" s="21"/>
      <c r="G868" s="21"/>
      <c r="H868" s="21"/>
      <c r="I868" s="70"/>
      <c r="J868" s="21"/>
      <c r="K868" s="21"/>
    </row>
    <row r="869" ht="15.75" customHeight="1">
      <c r="A869" s="21"/>
      <c r="B869" s="21"/>
      <c r="C869" s="21"/>
      <c r="D869" s="21"/>
      <c r="E869" s="21"/>
      <c r="F869" s="21"/>
      <c r="G869" s="21"/>
      <c r="H869" s="21"/>
      <c r="I869" s="70"/>
      <c r="J869" s="21"/>
      <c r="K869" s="21"/>
    </row>
    <row r="870" ht="15.75" customHeight="1">
      <c r="A870" s="21"/>
      <c r="B870" s="21"/>
      <c r="C870" s="21"/>
      <c r="D870" s="21"/>
      <c r="E870" s="21"/>
      <c r="F870" s="21"/>
      <c r="G870" s="21"/>
      <c r="H870" s="21"/>
      <c r="I870" s="70"/>
      <c r="J870" s="21"/>
      <c r="K870" s="21"/>
    </row>
    <row r="871" ht="15.75" customHeight="1">
      <c r="A871" s="21"/>
      <c r="B871" s="21"/>
      <c r="C871" s="21"/>
      <c r="D871" s="21"/>
      <c r="E871" s="21"/>
      <c r="F871" s="21"/>
      <c r="G871" s="21"/>
      <c r="H871" s="21"/>
      <c r="I871" s="70"/>
      <c r="J871" s="21"/>
      <c r="K871" s="21"/>
    </row>
    <row r="872" ht="15.75" customHeight="1">
      <c r="A872" s="21"/>
      <c r="B872" s="21"/>
      <c r="C872" s="21"/>
      <c r="D872" s="21"/>
      <c r="E872" s="21"/>
      <c r="F872" s="21"/>
      <c r="G872" s="21"/>
      <c r="H872" s="21"/>
      <c r="I872" s="70"/>
      <c r="J872" s="21"/>
      <c r="K872" s="21"/>
    </row>
    <row r="873" ht="15.75" customHeight="1">
      <c r="A873" s="21"/>
      <c r="B873" s="21"/>
      <c r="C873" s="21"/>
      <c r="D873" s="21"/>
      <c r="E873" s="21"/>
      <c r="F873" s="21"/>
      <c r="G873" s="21"/>
      <c r="H873" s="21"/>
      <c r="I873" s="70"/>
      <c r="J873" s="21"/>
      <c r="K873" s="21"/>
    </row>
    <row r="874" ht="15.75" customHeight="1">
      <c r="A874" s="21"/>
      <c r="B874" s="21"/>
      <c r="C874" s="21"/>
      <c r="D874" s="21"/>
      <c r="E874" s="21"/>
      <c r="F874" s="21"/>
      <c r="G874" s="21"/>
      <c r="H874" s="21"/>
      <c r="I874" s="70"/>
      <c r="J874" s="21"/>
      <c r="K874" s="21"/>
    </row>
    <row r="875" ht="15.75" customHeight="1">
      <c r="A875" s="21"/>
      <c r="B875" s="21"/>
      <c r="C875" s="21"/>
      <c r="D875" s="21"/>
      <c r="E875" s="21"/>
      <c r="F875" s="21"/>
      <c r="G875" s="21"/>
      <c r="H875" s="21"/>
      <c r="I875" s="70"/>
      <c r="J875" s="21"/>
      <c r="K875" s="21"/>
    </row>
    <row r="876" ht="15.75" customHeight="1">
      <c r="A876" s="21"/>
      <c r="B876" s="21"/>
      <c r="C876" s="21"/>
      <c r="D876" s="21"/>
      <c r="E876" s="21"/>
      <c r="F876" s="21"/>
      <c r="G876" s="21"/>
      <c r="H876" s="21"/>
      <c r="I876" s="70"/>
      <c r="J876" s="21"/>
      <c r="K876" s="21"/>
    </row>
    <row r="877" ht="15.75" customHeight="1">
      <c r="A877" s="21"/>
      <c r="B877" s="21"/>
      <c r="C877" s="21"/>
      <c r="D877" s="21"/>
      <c r="E877" s="21"/>
      <c r="F877" s="21"/>
      <c r="G877" s="21"/>
      <c r="H877" s="21"/>
      <c r="I877" s="70"/>
      <c r="J877" s="21"/>
      <c r="K877" s="21"/>
    </row>
    <row r="878" ht="15.75" customHeight="1">
      <c r="A878" s="21"/>
      <c r="B878" s="21"/>
      <c r="C878" s="21"/>
      <c r="D878" s="21"/>
      <c r="E878" s="21"/>
      <c r="F878" s="21"/>
      <c r="G878" s="21"/>
      <c r="H878" s="21"/>
      <c r="I878" s="70"/>
      <c r="J878" s="21"/>
      <c r="K878" s="21"/>
    </row>
    <row r="879" ht="15.75" customHeight="1">
      <c r="A879" s="21"/>
      <c r="B879" s="21"/>
      <c r="C879" s="21"/>
      <c r="D879" s="21"/>
      <c r="E879" s="21"/>
      <c r="F879" s="21"/>
      <c r="G879" s="21"/>
      <c r="H879" s="21"/>
      <c r="I879" s="70"/>
      <c r="J879" s="21"/>
      <c r="K879" s="21"/>
    </row>
    <row r="880" ht="15.75" customHeight="1">
      <c r="A880" s="21"/>
      <c r="B880" s="21"/>
      <c r="C880" s="21"/>
      <c r="D880" s="21"/>
      <c r="E880" s="21"/>
      <c r="F880" s="21"/>
      <c r="G880" s="21"/>
      <c r="H880" s="21"/>
      <c r="I880" s="70"/>
      <c r="J880" s="21"/>
      <c r="K880" s="21"/>
    </row>
    <row r="881" ht="15.75" customHeight="1">
      <c r="A881" s="21"/>
      <c r="B881" s="21"/>
      <c r="C881" s="21"/>
      <c r="D881" s="21"/>
      <c r="E881" s="21"/>
      <c r="F881" s="21"/>
      <c r="G881" s="21"/>
      <c r="H881" s="21"/>
      <c r="I881" s="70"/>
      <c r="J881" s="21"/>
      <c r="K881" s="21"/>
    </row>
    <row r="882" ht="15.75" customHeight="1">
      <c r="A882" s="21"/>
      <c r="B882" s="21"/>
      <c r="C882" s="21"/>
      <c r="D882" s="21"/>
      <c r="E882" s="21"/>
      <c r="F882" s="21"/>
      <c r="G882" s="21"/>
      <c r="H882" s="21"/>
      <c r="I882" s="70"/>
      <c r="J882" s="21"/>
      <c r="K882" s="21"/>
    </row>
    <row r="883" ht="15.75" customHeight="1">
      <c r="A883" s="21"/>
      <c r="B883" s="21"/>
      <c r="C883" s="21"/>
      <c r="D883" s="21"/>
      <c r="E883" s="21"/>
      <c r="F883" s="21"/>
      <c r="G883" s="21"/>
      <c r="H883" s="21"/>
      <c r="I883" s="70"/>
      <c r="J883" s="21"/>
      <c r="K883" s="21"/>
    </row>
    <row r="884" ht="15.75" customHeight="1">
      <c r="A884" s="21"/>
      <c r="B884" s="21"/>
      <c r="C884" s="21"/>
      <c r="D884" s="21"/>
      <c r="E884" s="21"/>
      <c r="F884" s="21"/>
      <c r="G884" s="21"/>
      <c r="H884" s="21"/>
      <c r="I884" s="70"/>
      <c r="J884" s="21"/>
      <c r="K884" s="21"/>
    </row>
    <row r="885" ht="15.75" customHeight="1">
      <c r="A885" s="21"/>
      <c r="B885" s="21"/>
      <c r="C885" s="21"/>
      <c r="D885" s="21"/>
      <c r="E885" s="21"/>
      <c r="F885" s="21"/>
      <c r="G885" s="21"/>
      <c r="H885" s="21"/>
      <c r="I885" s="70"/>
      <c r="J885" s="21"/>
      <c r="K885" s="21"/>
    </row>
    <row r="886" ht="15.75" customHeight="1">
      <c r="A886" s="21"/>
      <c r="B886" s="21"/>
      <c r="C886" s="21"/>
      <c r="D886" s="21"/>
      <c r="E886" s="21"/>
      <c r="F886" s="21"/>
      <c r="G886" s="21"/>
      <c r="H886" s="21"/>
      <c r="I886" s="70"/>
      <c r="J886" s="21"/>
      <c r="K886" s="21"/>
    </row>
    <row r="887" ht="15.75" customHeight="1">
      <c r="A887" s="21"/>
      <c r="B887" s="21"/>
      <c r="C887" s="21"/>
      <c r="D887" s="21"/>
      <c r="E887" s="21"/>
      <c r="F887" s="21"/>
      <c r="G887" s="21"/>
      <c r="H887" s="21"/>
      <c r="I887" s="70"/>
      <c r="J887" s="21"/>
      <c r="K887" s="21"/>
    </row>
    <row r="888" ht="15.75" customHeight="1">
      <c r="A888" s="21"/>
      <c r="B888" s="21"/>
      <c r="C888" s="21"/>
      <c r="D888" s="21"/>
      <c r="E888" s="21"/>
      <c r="F888" s="21"/>
      <c r="G888" s="21"/>
      <c r="H888" s="21"/>
      <c r="I888" s="70"/>
      <c r="J888" s="21"/>
      <c r="K888" s="21"/>
    </row>
    <row r="889" ht="15.75" customHeight="1">
      <c r="A889" s="21"/>
      <c r="B889" s="21"/>
      <c r="C889" s="21"/>
      <c r="D889" s="21"/>
      <c r="E889" s="21"/>
      <c r="F889" s="21"/>
      <c r="G889" s="21"/>
      <c r="H889" s="21"/>
      <c r="I889" s="70"/>
      <c r="J889" s="21"/>
      <c r="K889" s="21"/>
    </row>
    <row r="890" ht="15.75" customHeight="1">
      <c r="A890" s="21"/>
      <c r="B890" s="21"/>
      <c r="C890" s="21"/>
      <c r="D890" s="21"/>
      <c r="E890" s="21"/>
      <c r="F890" s="21"/>
      <c r="G890" s="21"/>
      <c r="H890" s="21"/>
      <c r="I890" s="70"/>
      <c r="J890" s="21"/>
      <c r="K890" s="21"/>
    </row>
    <row r="891" ht="15.75" customHeight="1">
      <c r="A891" s="21"/>
      <c r="B891" s="21"/>
      <c r="C891" s="21"/>
      <c r="D891" s="21"/>
      <c r="E891" s="21"/>
      <c r="F891" s="21"/>
      <c r="G891" s="21"/>
      <c r="H891" s="21"/>
      <c r="I891" s="70"/>
      <c r="J891" s="21"/>
      <c r="K891" s="21"/>
    </row>
    <row r="892" ht="15.75" customHeight="1">
      <c r="A892" s="21"/>
      <c r="B892" s="21"/>
      <c r="C892" s="21"/>
      <c r="D892" s="21"/>
      <c r="E892" s="21"/>
      <c r="F892" s="21"/>
      <c r="G892" s="21"/>
      <c r="H892" s="21"/>
      <c r="I892" s="70"/>
      <c r="J892" s="21"/>
      <c r="K892" s="21"/>
    </row>
    <row r="893" ht="15.75" customHeight="1">
      <c r="A893" s="21"/>
      <c r="B893" s="21"/>
      <c r="C893" s="21"/>
      <c r="D893" s="21"/>
      <c r="E893" s="21"/>
      <c r="F893" s="21"/>
      <c r="G893" s="21"/>
      <c r="H893" s="21"/>
      <c r="I893" s="70"/>
      <c r="J893" s="21"/>
      <c r="K893" s="21"/>
    </row>
    <row r="894" ht="15.75" customHeight="1">
      <c r="A894" s="21"/>
      <c r="B894" s="21"/>
      <c r="C894" s="21"/>
      <c r="D894" s="21"/>
      <c r="E894" s="21"/>
      <c r="F894" s="21"/>
      <c r="G894" s="21"/>
      <c r="H894" s="21"/>
      <c r="I894" s="70"/>
      <c r="J894" s="21"/>
      <c r="K894" s="21"/>
    </row>
    <row r="895" ht="15.75" customHeight="1">
      <c r="A895" s="21"/>
      <c r="B895" s="21"/>
      <c r="C895" s="21"/>
      <c r="D895" s="21"/>
      <c r="E895" s="21"/>
      <c r="F895" s="21"/>
      <c r="G895" s="21"/>
      <c r="H895" s="21"/>
      <c r="I895" s="70"/>
      <c r="J895" s="21"/>
      <c r="K895" s="21"/>
    </row>
    <row r="896" ht="15.75" customHeight="1">
      <c r="A896" s="21"/>
      <c r="B896" s="21"/>
      <c r="C896" s="21"/>
      <c r="D896" s="21"/>
      <c r="E896" s="21"/>
      <c r="F896" s="21"/>
      <c r="G896" s="21"/>
      <c r="H896" s="21"/>
      <c r="I896" s="70"/>
      <c r="J896" s="21"/>
      <c r="K896" s="21"/>
    </row>
    <row r="897" ht="15.75" customHeight="1">
      <c r="A897" s="21"/>
      <c r="B897" s="21"/>
      <c r="C897" s="21"/>
      <c r="D897" s="21"/>
      <c r="E897" s="21"/>
      <c r="F897" s="21"/>
      <c r="G897" s="21"/>
      <c r="H897" s="21"/>
      <c r="I897" s="70"/>
      <c r="J897" s="21"/>
      <c r="K897" s="21"/>
    </row>
    <row r="898" ht="15.75" customHeight="1">
      <c r="A898" s="21"/>
      <c r="B898" s="21"/>
      <c r="C898" s="21"/>
      <c r="D898" s="21"/>
      <c r="E898" s="21"/>
      <c r="F898" s="21"/>
      <c r="G898" s="21"/>
      <c r="H898" s="21"/>
      <c r="I898" s="70"/>
      <c r="J898" s="21"/>
      <c r="K898" s="21"/>
    </row>
    <row r="899" ht="15.75" customHeight="1">
      <c r="A899" s="21"/>
      <c r="B899" s="21"/>
      <c r="C899" s="21"/>
      <c r="D899" s="21"/>
      <c r="E899" s="21"/>
      <c r="F899" s="21"/>
      <c r="G899" s="21"/>
      <c r="H899" s="21"/>
      <c r="I899" s="70"/>
      <c r="J899" s="21"/>
      <c r="K899" s="21"/>
    </row>
    <row r="900" ht="15.75" customHeight="1">
      <c r="A900" s="21"/>
      <c r="B900" s="21"/>
      <c r="C900" s="21"/>
      <c r="D900" s="21"/>
      <c r="E900" s="21"/>
      <c r="F900" s="21"/>
      <c r="G900" s="21"/>
      <c r="H900" s="21"/>
      <c r="I900" s="70"/>
      <c r="J900" s="21"/>
      <c r="K900" s="21"/>
    </row>
    <row r="901" ht="15.75" customHeight="1">
      <c r="A901" s="21"/>
      <c r="B901" s="21"/>
      <c r="C901" s="21"/>
      <c r="D901" s="21"/>
      <c r="E901" s="21"/>
      <c r="F901" s="21"/>
      <c r="G901" s="21"/>
      <c r="H901" s="21"/>
      <c r="I901" s="70"/>
      <c r="J901" s="21"/>
      <c r="K901" s="21"/>
    </row>
    <row r="902" ht="15.75" customHeight="1">
      <c r="A902" s="21"/>
      <c r="B902" s="21"/>
      <c r="C902" s="21"/>
      <c r="D902" s="21"/>
      <c r="E902" s="21"/>
      <c r="F902" s="21"/>
      <c r="G902" s="21"/>
      <c r="H902" s="21"/>
      <c r="I902" s="70"/>
      <c r="J902" s="21"/>
      <c r="K902" s="21"/>
    </row>
    <row r="903" ht="15.75" customHeight="1">
      <c r="A903" s="21"/>
      <c r="B903" s="21"/>
      <c r="C903" s="21"/>
      <c r="D903" s="21"/>
      <c r="E903" s="21"/>
      <c r="F903" s="21"/>
      <c r="G903" s="21"/>
      <c r="H903" s="21"/>
      <c r="I903" s="70"/>
      <c r="J903" s="21"/>
      <c r="K903" s="21"/>
    </row>
    <row r="904" ht="15.75" customHeight="1">
      <c r="A904" s="21"/>
      <c r="B904" s="21"/>
      <c r="C904" s="21"/>
      <c r="D904" s="21"/>
      <c r="E904" s="21"/>
      <c r="F904" s="21"/>
      <c r="G904" s="21"/>
      <c r="H904" s="21"/>
      <c r="I904" s="70"/>
      <c r="J904" s="21"/>
      <c r="K904" s="21"/>
    </row>
    <row r="905" ht="15.75" customHeight="1">
      <c r="A905" s="21"/>
      <c r="B905" s="21"/>
      <c r="C905" s="21"/>
      <c r="D905" s="21"/>
      <c r="E905" s="21"/>
      <c r="F905" s="21"/>
      <c r="G905" s="21"/>
      <c r="H905" s="21"/>
      <c r="I905" s="70"/>
      <c r="J905" s="21"/>
      <c r="K905" s="21"/>
    </row>
    <row r="906" ht="15.75" customHeight="1">
      <c r="A906" s="21"/>
      <c r="B906" s="21"/>
      <c r="C906" s="21"/>
      <c r="D906" s="21"/>
      <c r="E906" s="21"/>
      <c r="F906" s="21"/>
      <c r="G906" s="21"/>
      <c r="H906" s="21"/>
      <c r="I906" s="70"/>
      <c r="J906" s="21"/>
      <c r="K906" s="21"/>
    </row>
    <row r="907" ht="15.75" customHeight="1">
      <c r="A907" s="21"/>
      <c r="B907" s="21"/>
      <c r="C907" s="21"/>
      <c r="D907" s="21"/>
      <c r="E907" s="21"/>
      <c r="F907" s="21"/>
      <c r="G907" s="21"/>
      <c r="H907" s="21"/>
      <c r="I907" s="70"/>
      <c r="J907" s="21"/>
      <c r="K907" s="21"/>
    </row>
    <row r="908" ht="15.75" customHeight="1">
      <c r="A908" s="21"/>
      <c r="B908" s="21"/>
      <c r="C908" s="21"/>
      <c r="D908" s="21"/>
      <c r="E908" s="21"/>
      <c r="F908" s="21"/>
      <c r="G908" s="21"/>
      <c r="H908" s="21"/>
      <c r="I908" s="70"/>
      <c r="J908" s="21"/>
      <c r="K908" s="21"/>
    </row>
    <row r="909" ht="15.75" customHeight="1">
      <c r="A909" s="21"/>
      <c r="B909" s="21"/>
      <c r="C909" s="21"/>
      <c r="D909" s="21"/>
      <c r="E909" s="21"/>
      <c r="F909" s="21"/>
      <c r="G909" s="21"/>
      <c r="H909" s="21"/>
      <c r="I909" s="70"/>
      <c r="J909" s="21"/>
      <c r="K909" s="21"/>
    </row>
    <row r="910" ht="15.75" customHeight="1">
      <c r="A910" s="21"/>
      <c r="B910" s="21"/>
      <c r="C910" s="21"/>
      <c r="D910" s="21"/>
      <c r="E910" s="21"/>
      <c r="F910" s="21"/>
      <c r="G910" s="21"/>
      <c r="H910" s="21"/>
      <c r="I910" s="70"/>
      <c r="J910" s="21"/>
      <c r="K910" s="21"/>
    </row>
    <row r="911" ht="15.75" customHeight="1">
      <c r="A911" s="21"/>
      <c r="B911" s="21"/>
      <c r="C911" s="21"/>
      <c r="D911" s="21"/>
      <c r="E911" s="21"/>
      <c r="F911" s="21"/>
      <c r="G911" s="21"/>
      <c r="H911" s="21"/>
      <c r="I911" s="70"/>
      <c r="J911" s="21"/>
      <c r="K911" s="21"/>
    </row>
    <row r="912" ht="15.75" customHeight="1">
      <c r="A912" s="21"/>
      <c r="B912" s="21"/>
      <c r="C912" s="21"/>
      <c r="D912" s="21"/>
      <c r="E912" s="21"/>
      <c r="F912" s="21"/>
      <c r="G912" s="21"/>
      <c r="H912" s="21"/>
      <c r="I912" s="70"/>
      <c r="J912" s="21"/>
      <c r="K912" s="21"/>
    </row>
    <row r="913" ht="15.75" customHeight="1">
      <c r="A913" s="21"/>
      <c r="B913" s="21"/>
      <c r="C913" s="21"/>
      <c r="D913" s="21"/>
      <c r="E913" s="21"/>
      <c r="F913" s="21"/>
      <c r="G913" s="21"/>
      <c r="H913" s="21"/>
      <c r="I913" s="70"/>
      <c r="J913" s="21"/>
      <c r="K913" s="21"/>
    </row>
    <row r="914" ht="15.75" customHeight="1">
      <c r="A914" s="21"/>
      <c r="B914" s="21"/>
      <c r="C914" s="21"/>
      <c r="D914" s="21"/>
      <c r="E914" s="21"/>
      <c r="F914" s="21"/>
      <c r="G914" s="21"/>
      <c r="H914" s="21"/>
      <c r="I914" s="70"/>
      <c r="J914" s="21"/>
      <c r="K914" s="21"/>
    </row>
    <row r="915" ht="15.75" customHeight="1">
      <c r="A915" s="21"/>
      <c r="B915" s="21"/>
      <c r="C915" s="21"/>
      <c r="D915" s="21"/>
      <c r="E915" s="21"/>
      <c r="F915" s="21"/>
      <c r="G915" s="21"/>
      <c r="H915" s="21"/>
      <c r="I915" s="70"/>
      <c r="J915" s="21"/>
      <c r="K915" s="21"/>
    </row>
    <row r="916" ht="15.75" customHeight="1">
      <c r="A916" s="21"/>
      <c r="B916" s="21"/>
      <c r="C916" s="21"/>
      <c r="D916" s="21"/>
      <c r="E916" s="21"/>
      <c r="F916" s="21"/>
      <c r="G916" s="21"/>
      <c r="H916" s="21"/>
      <c r="I916" s="70"/>
      <c r="J916" s="21"/>
      <c r="K916" s="21"/>
    </row>
    <row r="917" ht="15.75" customHeight="1">
      <c r="A917" s="21"/>
      <c r="B917" s="21"/>
      <c r="C917" s="21"/>
      <c r="D917" s="21"/>
      <c r="E917" s="21"/>
      <c r="F917" s="21"/>
      <c r="G917" s="21"/>
      <c r="H917" s="21"/>
      <c r="I917" s="70"/>
      <c r="J917" s="21"/>
      <c r="K917" s="21"/>
    </row>
    <row r="918" ht="15.75" customHeight="1">
      <c r="A918" s="21"/>
      <c r="B918" s="21"/>
      <c r="C918" s="21"/>
      <c r="D918" s="21"/>
      <c r="E918" s="21"/>
      <c r="F918" s="21"/>
      <c r="G918" s="21"/>
      <c r="H918" s="21"/>
      <c r="I918" s="70"/>
      <c r="J918" s="21"/>
      <c r="K918" s="21"/>
    </row>
    <row r="919" ht="15.75" customHeight="1">
      <c r="A919" s="21"/>
      <c r="B919" s="21"/>
      <c r="C919" s="21"/>
      <c r="D919" s="21"/>
      <c r="E919" s="21"/>
      <c r="F919" s="21"/>
      <c r="G919" s="21"/>
      <c r="H919" s="21"/>
      <c r="I919" s="70"/>
      <c r="J919" s="21"/>
      <c r="K919" s="21"/>
    </row>
    <row r="920" ht="15.75" customHeight="1">
      <c r="A920" s="21"/>
      <c r="B920" s="21"/>
      <c r="C920" s="21"/>
      <c r="D920" s="21"/>
      <c r="E920" s="21"/>
      <c r="F920" s="21"/>
      <c r="G920" s="21"/>
      <c r="H920" s="21"/>
      <c r="I920" s="70"/>
      <c r="J920" s="21"/>
      <c r="K920" s="21"/>
    </row>
    <row r="921" ht="15.75" customHeight="1">
      <c r="A921" s="21"/>
      <c r="B921" s="21"/>
      <c r="C921" s="21"/>
      <c r="D921" s="21"/>
      <c r="E921" s="21"/>
      <c r="F921" s="21"/>
      <c r="G921" s="21"/>
      <c r="H921" s="21"/>
      <c r="I921" s="70"/>
      <c r="J921" s="21"/>
      <c r="K921" s="21"/>
    </row>
    <row r="922" ht="15.75" customHeight="1">
      <c r="A922" s="21"/>
      <c r="B922" s="21"/>
      <c r="C922" s="21"/>
      <c r="D922" s="21"/>
      <c r="E922" s="21"/>
      <c r="F922" s="21"/>
      <c r="G922" s="21"/>
      <c r="H922" s="21"/>
      <c r="I922" s="70"/>
      <c r="J922" s="21"/>
      <c r="K922" s="21"/>
    </row>
    <row r="923" ht="15.75" customHeight="1">
      <c r="A923" s="21"/>
      <c r="B923" s="21"/>
      <c r="C923" s="21"/>
      <c r="D923" s="21"/>
      <c r="E923" s="21"/>
      <c r="F923" s="21"/>
      <c r="G923" s="21"/>
      <c r="H923" s="21"/>
      <c r="I923" s="70"/>
      <c r="J923" s="21"/>
      <c r="K923" s="21"/>
    </row>
    <row r="924" ht="15.75" customHeight="1">
      <c r="A924" s="21"/>
      <c r="B924" s="21"/>
      <c r="C924" s="21"/>
      <c r="D924" s="21"/>
      <c r="E924" s="21"/>
      <c r="F924" s="21"/>
      <c r="G924" s="21"/>
      <c r="H924" s="21"/>
      <c r="I924" s="70"/>
      <c r="J924" s="21"/>
      <c r="K924" s="21"/>
    </row>
    <row r="925" ht="15.75" customHeight="1">
      <c r="A925" s="21"/>
      <c r="B925" s="21"/>
      <c r="C925" s="21"/>
      <c r="D925" s="21"/>
      <c r="E925" s="21"/>
      <c r="F925" s="21"/>
      <c r="G925" s="21"/>
      <c r="H925" s="21"/>
      <c r="I925" s="70"/>
      <c r="J925" s="21"/>
      <c r="K925" s="21"/>
    </row>
    <row r="926" ht="15.75" customHeight="1">
      <c r="A926" s="21"/>
      <c r="B926" s="21"/>
      <c r="C926" s="21"/>
      <c r="D926" s="21"/>
      <c r="E926" s="21"/>
      <c r="F926" s="21"/>
      <c r="G926" s="21"/>
      <c r="H926" s="21"/>
      <c r="I926" s="70"/>
      <c r="J926" s="21"/>
      <c r="K926" s="21"/>
    </row>
    <row r="927" ht="15.75" customHeight="1">
      <c r="A927" s="21"/>
      <c r="B927" s="21"/>
      <c r="C927" s="21"/>
      <c r="D927" s="21"/>
      <c r="E927" s="21"/>
      <c r="F927" s="21"/>
      <c r="G927" s="21"/>
      <c r="H927" s="21"/>
      <c r="I927" s="70"/>
      <c r="J927" s="21"/>
      <c r="K927" s="21"/>
    </row>
    <row r="928" ht="15.75" customHeight="1">
      <c r="A928" s="21"/>
      <c r="B928" s="21"/>
      <c r="C928" s="21"/>
      <c r="D928" s="21"/>
      <c r="E928" s="21"/>
      <c r="F928" s="21"/>
      <c r="G928" s="21"/>
      <c r="H928" s="21"/>
      <c r="I928" s="70"/>
      <c r="J928" s="21"/>
      <c r="K928" s="21"/>
    </row>
    <row r="929" ht="15.75" customHeight="1">
      <c r="A929" s="21"/>
      <c r="B929" s="21"/>
      <c r="C929" s="21"/>
      <c r="D929" s="21"/>
      <c r="E929" s="21"/>
      <c r="F929" s="21"/>
      <c r="G929" s="21"/>
      <c r="H929" s="21"/>
      <c r="I929" s="70"/>
      <c r="J929" s="21"/>
      <c r="K929" s="21"/>
    </row>
    <row r="930" ht="15.75" customHeight="1">
      <c r="A930" s="21"/>
      <c r="B930" s="21"/>
      <c r="C930" s="21"/>
      <c r="D930" s="21"/>
      <c r="E930" s="21"/>
      <c r="F930" s="21"/>
      <c r="G930" s="21"/>
      <c r="H930" s="21"/>
      <c r="I930" s="70"/>
      <c r="J930" s="21"/>
      <c r="K930" s="21"/>
    </row>
    <row r="931" ht="15.75" customHeight="1">
      <c r="A931" s="21"/>
      <c r="B931" s="21"/>
      <c r="C931" s="21"/>
      <c r="D931" s="21"/>
      <c r="E931" s="21"/>
      <c r="F931" s="21"/>
      <c r="G931" s="21"/>
      <c r="H931" s="21"/>
      <c r="I931" s="70"/>
      <c r="J931" s="21"/>
      <c r="K931" s="21"/>
    </row>
    <row r="932" ht="15.75" customHeight="1">
      <c r="A932" s="21"/>
      <c r="B932" s="21"/>
      <c r="C932" s="21"/>
      <c r="D932" s="21"/>
      <c r="E932" s="21"/>
      <c r="F932" s="21"/>
      <c r="G932" s="21"/>
      <c r="H932" s="21"/>
      <c r="I932" s="70"/>
      <c r="J932" s="21"/>
      <c r="K932" s="21"/>
    </row>
    <row r="933" ht="15.75" customHeight="1">
      <c r="A933" s="21"/>
      <c r="B933" s="21"/>
      <c r="C933" s="21"/>
      <c r="D933" s="21"/>
      <c r="E933" s="21"/>
      <c r="F933" s="21"/>
      <c r="G933" s="21"/>
      <c r="H933" s="21"/>
      <c r="I933" s="70"/>
      <c r="J933" s="21"/>
      <c r="K933" s="21"/>
    </row>
    <row r="934" ht="15.75" customHeight="1">
      <c r="A934" s="21"/>
      <c r="B934" s="21"/>
      <c r="C934" s="21"/>
      <c r="D934" s="21"/>
      <c r="E934" s="21"/>
      <c r="F934" s="21"/>
      <c r="G934" s="21"/>
      <c r="H934" s="21"/>
      <c r="I934" s="70"/>
      <c r="J934" s="21"/>
      <c r="K934" s="21"/>
    </row>
    <row r="935" ht="15.75" customHeight="1">
      <c r="A935" s="21"/>
      <c r="B935" s="21"/>
      <c r="C935" s="21"/>
      <c r="D935" s="21"/>
      <c r="E935" s="21"/>
      <c r="F935" s="21"/>
      <c r="G935" s="21"/>
      <c r="H935" s="21"/>
      <c r="I935" s="70"/>
      <c r="J935" s="21"/>
      <c r="K935" s="21"/>
    </row>
    <row r="936" ht="15.75" customHeight="1">
      <c r="A936" s="21"/>
      <c r="B936" s="21"/>
      <c r="C936" s="21"/>
      <c r="D936" s="21"/>
      <c r="E936" s="21"/>
      <c r="F936" s="21"/>
      <c r="G936" s="21"/>
      <c r="H936" s="21"/>
      <c r="I936" s="70"/>
      <c r="J936" s="21"/>
      <c r="K936" s="21"/>
    </row>
    <row r="937" ht="15.75" customHeight="1">
      <c r="A937" s="21"/>
      <c r="B937" s="21"/>
      <c r="C937" s="21"/>
      <c r="D937" s="21"/>
      <c r="E937" s="21"/>
      <c r="F937" s="21"/>
      <c r="G937" s="21"/>
      <c r="H937" s="21"/>
      <c r="I937" s="70"/>
      <c r="J937" s="21"/>
      <c r="K937" s="21"/>
    </row>
    <row r="938" ht="15.75" customHeight="1">
      <c r="A938" s="21"/>
      <c r="B938" s="21"/>
      <c r="C938" s="21"/>
      <c r="D938" s="21"/>
      <c r="E938" s="21"/>
      <c r="F938" s="21"/>
      <c r="G938" s="21"/>
      <c r="H938" s="21"/>
      <c r="I938" s="70"/>
      <c r="J938" s="21"/>
      <c r="K938" s="21"/>
    </row>
    <row r="939" ht="15.75" customHeight="1">
      <c r="A939" s="21"/>
      <c r="B939" s="21"/>
      <c r="C939" s="21"/>
      <c r="D939" s="21"/>
      <c r="E939" s="21"/>
      <c r="F939" s="21"/>
      <c r="G939" s="21"/>
      <c r="H939" s="21"/>
      <c r="I939" s="70"/>
      <c r="J939" s="21"/>
      <c r="K939" s="21"/>
    </row>
    <row r="940" ht="15.75" customHeight="1">
      <c r="A940" s="21"/>
      <c r="B940" s="21"/>
      <c r="C940" s="21"/>
      <c r="D940" s="21"/>
      <c r="E940" s="21"/>
      <c r="F940" s="21"/>
      <c r="G940" s="21"/>
      <c r="H940" s="21"/>
      <c r="I940" s="70"/>
      <c r="J940" s="21"/>
      <c r="K940" s="21"/>
    </row>
    <row r="941" ht="15.75" customHeight="1">
      <c r="A941" s="21"/>
      <c r="B941" s="21"/>
      <c r="C941" s="21"/>
      <c r="D941" s="21"/>
      <c r="E941" s="21"/>
      <c r="F941" s="21"/>
      <c r="G941" s="21"/>
      <c r="H941" s="21"/>
      <c r="I941" s="70"/>
      <c r="J941" s="21"/>
      <c r="K941" s="21"/>
    </row>
    <row r="942" ht="15.75" customHeight="1">
      <c r="A942" s="21"/>
      <c r="B942" s="21"/>
      <c r="C942" s="21"/>
      <c r="D942" s="21"/>
      <c r="E942" s="21"/>
      <c r="F942" s="21"/>
      <c r="G942" s="21"/>
      <c r="H942" s="21"/>
      <c r="I942" s="70"/>
      <c r="J942" s="21"/>
      <c r="K942" s="21"/>
    </row>
    <row r="943" ht="15.75" customHeight="1">
      <c r="A943" s="21"/>
      <c r="B943" s="21"/>
      <c r="C943" s="21"/>
      <c r="D943" s="21"/>
      <c r="E943" s="21"/>
      <c r="F943" s="21"/>
      <c r="G943" s="21"/>
      <c r="H943" s="21"/>
      <c r="I943" s="70"/>
      <c r="J943" s="21"/>
      <c r="K943" s="21"/>
    </row>
    <row r="944" ht="15.75" customHeight="1">
      <c r="A944" s="21"/>
      <c r="B944" s="21"/>
      <c r="C944" s="21"/>
      <c r="D944" s="21"/>
      <c r="E944" s="21"/>
      <c r="F944" s="21"/>
      <c r="G944" s="21"/>
      <c r="H944" s="21"/>
      <c r="I944" s="70"/>
      <c r="J944" s="21"/>
      <c r="K944" s="21"/>
    </row>
    <row r="945" ht="15.75" customHeight="1">
      <c r="A945" s="21"/>
      <c r="B945" s="21"/>
      <c r="C945" s="21"/>
      <c r="D945" s="21"/>
      <c r="E945" s="21"/>
      <c r="F945" s="21"/>
      <c r="G945" s="21"/>
      <c r="H945" s="21"/>
      <c r="I945" s="70"/>
      <c r="J945" s="21"/>
      <c r="K945" s="21"/>
    </row>
    <row r="946" ht="15.75" customHeight="1">
      <c r="A946" s="21"/>
      <c r="B946" s="21"/>
      <c r="C946" s="21"/>
      <c r="D946" s="21"/>
      <c r="E946" s="21"/>
      <c r="F946" s="21"/>
      <c r="G946" s="21"/>
      <c r="H946" s="21"/>
      <c r="I946" s="70"/>
      <c r="J946" s="21"/>
      <c r="K946" s="21"/>
    </row>
    <row r="947" ht="15.75" customHeight="1">
      <c r="A947" s="21"/>
      <c r="B947" s="21"/>
      <c r="C947" s="21"/>
      <c r="D947" s="21"/>
      <c r="E947" s="21"/>
      <c r="F947" s="21"/>
      <c r="G947" s="21"/>
      <c r="H947" s="21"/>
      <c r="I947" s="70"/>
      <c r="J947" s="21"/>
      <c r="K947" s="21"/>
    </row>
    <row r="948" ht="15.75" customHeight="1">
      <c r="A948" s="21"/>
      <c r="B948" s="21"/>
      <c r="C948" s="21"/>
      <c r="D948" s="21"/>
      <c r="E948" s="21"/>
      <c r="F948" s="21"/>
      <c r="G948" s="21"/>
      <c r="H948" s="21"/>
      <c r="I948" s="70"/>
      <c r="J948" s="21"/>
      <c r="K948" s="21"/>
    </row>
    <row r="949" ht="15.75" customHeight="1">
      <c r="A949" s="21"/>
      <c r="B949" s="21"/>
      <c r="C949" s="21"/>
      <c r="D949" s="21"/>
      <c r="E949" s="21"/>
      <c r="F949" s="21"/>
      <c r="G949" s="21"/>
      <c r="H949" s="21"/>
      <c r="I949" s="70"/>
      <c r="J949" s="21"/>
      <c r="K949" s="21"/>
    </row>
    <row r="950" ht="15.75" customHeight="1">
      <c r="A950" s="21"/>
      <c r="B950" s="21"/>
      <c r="C950" s="21"/>
      <c r="D950" s="21"/>
      <c r="E950" s="21"/>
      <c r="F950" s="21"/>
      <c r="G950" s="21"/>
      <c r="H950" s="21"/>
      <c r="I950" s="70"/>
      <c r="J950" s="21"/>
      <c r="K950" s="21"/>
    </row>
    <row r="951" ht="15.75" customHeight="1">
      <c r="A951" s="21"/>
      <c r="B951" s="21"/>
      <c r="C951" s="21"/>
      <c r="D951" s="21"/>
      <c r="E951" s="21"/>
      <c r="F951" s="21"/>
      <c r="G951" s="21"/>
      <c r="H951" s="21"/>
      <c r="I951" s="70"/>
      <c r="J951" s="21"/>
      <c r="K951" s="21"/>
    </row>
    <row r="952" ht="15.75" customHeight="1">
      <c r="A952" s="21"/>
      <c r="B952" s="21"/>
      <c r="C952" s="21"/>
      <c r="D952" s="21"/>
      <c r="E952" s="21"/>
      <c r="F952" s="21"/>
      <c r="G952" s="21"/>
      <c r="H952" s="21"/>
      <c r="I952" s="70"/>
      <c r="J952" s="21"/>
      <c r="K952" s="21"/>
    </row>
    <row r="953" ht="15.75" customHeight="1">
      <c r="A953" s="21"/>
      <c r="B953" s="21"/>
      <c r="C953" s="21"/>
      <c r="D953" s="21"/>
      <c r="E953" s="21"/>
      <c r="F953" s="21"/>
      <c r="G953" s="21"/>
      <c r="H953" s="21"/>
      <c r="I953" s="70"/>
      <c r="J953" s="21"/>
      <c r="K953" s="21"/>
    </row>
    <row r="954" ht="15.75" customHeight="1">
      <c r="A954" s="21"/>
      <c r="B954" s="21"/>
      <c r="C954" s="21"/>
      <c r="D954" s="21"/>
      <c r="E954" s="21"/>
      <c r="F954" s="21"/>
      <c r="G954" s="21"/>
      <c r="H954" s="21"/>
      <c r="I954" s="70"/>
      <c r="J954" s="21"/>
      <c r="K954" s="21"/>
    </row>
    <row r="955" ht="15.75" customHeight="1">
      <c r="A955" s="21"/>
      <c r="B955" s="21"/>
      <c r="C955" s="21"/>
      <c r="D955" s="21"/>
      <c r="E955" s="21"/>
      <c r="F955" s="21"/>
      <c r="G955" s="21"/>
      <c r="H955" s="21"/>
      <c r="I955" s="70"/>
      <c r="J955" s="21"/>
      <c r="K955" s="21"/>
    </row>
    <row r="956" ht="15.75" customHeight="1">
      <c r="A956" s="21"/>
      <c r="B956" s="21"/>
      <c r="C956" s="21"/>
      <c r="D956" s="21"/>
      <c r="E956" s="21"/>
      <c r="F956" s="21"/>
      <c r="G956" s="21"/>
      <c r="H956" s="21"/>
      <c r="I956" s="70"/>
      <c r="J956" s="21"/>
      <c r="K956" s="21"/>
    </row>
    <row r="957" ht="15.75" customHeight="1">
      <c r="A957" s="21"/>
      <c r="B957" s="21"/>
      <c r="C957" s="21"/>
      <c r="D957" s="21"/>
      <c r="E957" s="21"/>
      <c r="F957" s="21"/>
      <c r="G957" s="21"/>
      <c r="H957" s="21"/>
      <c r="I957" s="70"/>
      <c r="J957" s="21"/>
      <c r="K957" s="21"/>
    </row>
    <row r="958" ht="15.75" customHeight="1">
      <c r="A958" s="21"/>
      <c r="B958" s="21"/>
      <c r="C958" s="21"/>
      <c r="D958" s="21"/>
      <c r="E958" s="21"/>
      <c r="F958" s="21"/>
      <c r="G958" s="21"/>
      <c r="H958" s="21"/>
      <c r="I958" s="70"/>
      <c r="J958" s="21"/>
      <c r="K958" s="21"/>
    </row>
    <row r="959" ht="15.75" customHeight="1">
      <c r="A959" s="21"/>
      <c r="B959" s="21"/>
      <c r="C959" s="21"/>
      <c r="D959" s="21"/>
      <c r="E959" s="21"/>
      <c r="F959" s="21"/>
      <c r="G959" s="21"/>
      <c r="H959" s="21"/>
      <c r="I959" s="70"/>
      <c r="J959" s="21"/>
      <c r="K959" s="21"/>
    </row>
    <row r="960" ht="15.75" customHeight="1">
      <c r="A960" s="21"/>
      <c r="B960" s="21"/>
      <c r="C960" s="21"/>
      <c r="D960" s="21"/>
      <c r="E960" s="21"/>
      <c r="F960" s="21"/>
      <c r="G960" s="21"/>
      <c r="H960" s="21"/>
      <c r="I960" s="70"/>
      <c r="J960" s="21"/>
      <c r="K960" s="21"/>
    </row>
    <row r="961" ht="15.75" customHeight="1">
      <c r="A961" s="21"/>
      <c r="B961" s="21"/>
      <c r="C961" s="21"/>
      <c r="D961" s="21"/>
      <c r="E961" s="21"/>
      <c r="F961" s="21"/>
      <c r="G961" s="21"/>
      <c r="H961" s="21"/>
      <c r="I961" s="70"/>
      <c r="J961" s="21"/>
      <c r="K961" s="21"/>
    </row>
    <row r="962" ht="15.75" customHeight="1">
      <c r="A962" s="21"/>
      <c r="B962" s="21"/>
      <c r="C962" s="21"/>
      <c r="D962" s="21"/>
      <c r="E962" s="21"/>
      <c r="F962" s="21"/>
      <c r="G962" s="21"/>
      <c r="H962" s="21"/>
      <c r="I962" s="70"/>
      <c r="J962" s="21"/>
      <c r="K962" s="21"/>
    </row>
    <row r="963" ht="15.75" customHeight="1">
      <c r="A963" s="21"/>
      <c r="B963" s="21"/>
      <c r="C963" s="21"/>
      <c r="D963" s="21"/>
      <c r="E963" s="21"/>
      <c r="F963" s="21"/>
      <c r="G963" s="21"/>
      <c r="H963" s="21"/>
      <c r="I963" s="70"/>
      <c r="J963" s="21"/>
      <c r="K963" s="21"/>
    </row>
    <row r="964" ht="15.75" customHeight="1">
      <c r="A964" s="21"/>
      <c r="B964" s="21"/>
      <c r="C964" s="21"/>
      <c r="D964" s="21"/>
      <c r="E964" s="21"/>
      <c r="F964" s="21"/>
      <c r="G964" s="21"/>
      <c r="H964" s="21"/>
      <c r="I964" s="70"/>
      <c r="J964" s="21"/>
      <c r="K964" s="21"/>
    </row>
    <row r="965" ht="15.75" customHeight="1">
      <c r="A965" s="21"/>
      <c r="B965" s="21"/>
      <c r="C965" s="21"/>
      <c r="D965" s="21"/>
      <c r="E965" s="21"/>
      <c r="F965" s="21"/>
      <c r="G965" s="21"/>
      <c r="H965" s="21"/>
      <c r="I965" s="70"/>
      <c r="J965" s="21"/>
      <c r="K965" s="21"/>
    </row>
    <row r="966" ht="15.75" customHeight="1">
      <c r="A966" s="21"/>
      <c r="B966" s="21"/>
      <c r="C966" s="21"/>
      <c r="D966" s="21"/>
      <c r="E966" s="21"/>
      <c r="F966" s="21"/>
      <c r="G966" s="21"/>
      <c r="H966" s="21"/>
      <c r="I966" s="70"/>
      <c r="J966" s="21"/>
      <c r="K966" s="21"/>
    </row>
    <row r="967" ht="15.75" customHeight="1">
      <c r="A967" s="21"/>
      <c r="B967" s="21"/>
      <c r="C967" s="21"/>
      <c r="D967" s="21"/>
      <c r="E967" s="21"/>
      <c r="F967" s="21"/>
      <c r="G967" s="21"/>
      <c r="H967" s="21"/>
      <c r="I967" s="70"/>
      <c r="J967" s="21"/>
      <c r="K967" s="21"/>
    </row>
    <row r="968" ht="15.75" customHeight="1">
      <c r="A968" s="21"/>
      <c r="B968" s="21"/>
      <c r="C968" s="21"/>
      <c r="D968" s="21"/>
      <c r="E968" s="21"/>
      <c r="F968" s="21"/>
      <c r="G968" s="21"/>
      <c r="H968" s="21"/>
      <c r="I968" s="70"/>
      <c r="J968" s="21"/>
      <c r="K968" s="21"/>
    </row>
    <row r="969" ht="15.75" customHeight="1">
      <c r="A969" s="21"/>
      <c r="B969" s="21"/>
      <c r="C969" s="21"/>
      <c r="D969" s="21"/>
      <c r="E969" s="21"/>
      <c r="F969" s="21"/>
      <c r="G969" s="21"/>
      <c r="H969" s="21"/>
      <c r="I969" s="70"/>
      <c r="J969" s="21"/>
      <c r="K969" s="21"/>
    </row>
    <row r="970" ht="15.75" customHeight="1">
      <c r="A970" s="21"/>
      <c r="B970" s="21"/>
      <c r="C970" s="21"/>
      <c r="D970" s="21"/>
      <c r="E970" s="21"/>
      <c r="F970" s="21"/>
      <c r="G970" s="21"/>
      <c r="H970" s="21"/>
      <c r="I970" s="70"/>
      <c r="J970" s="21"/>
      <c r="K970" s="21"/>
    </row>
    <row r="971" ht="15.75" customHeight="1">
      <c r="A971" s="21"/>
      <c r="B971" s="21"/>
      <c r="C971" s="21"/>
      <c r="D971" s="21"/>
      <c r="E971" s="21"/>
      <c r="F971" s="21"/>
      <c r="G971" s="21"/>
      <c r="H971" s="21"/>
      <c r="I971" s="70"/>
      <c r="J971" s="21"/>
      <c r="K971" s="21"/>
    </row>
    <row r="972" ht="15.75" customHeight="1">
      <c r="A972" s="21"/>
      <c r="B972" s="21"/>
      <c r="C972" s="21"/>
      <c r="D972" s="21"/>
      <c r="E972" s="21"/>
      <c r="F972" s="21"/>
      <c r="G972" s="21"/>
      <c r="H972" s="21"/>
      <c r="I972" s="70"/>
      <c r="J972" s="21"/>
      <c r="K972" s="21"/>
    </row>
    <row r="973" ht="15.75" customHeight="1">
      <c r="A973" s="21"/>
      <c r="B973" s="21"/>
      <c r="C973" s="21"/>
      <c r="D973" s="21"/>
      <c r="E973" s="21"/>
      <c r="F973" s="21"/>
      <c r="G973" s="21"/>
      <c r="H973" s="21"/>
      <c r="I973" s="70"/>
      <c r="J973" s="21"/>
      <c r="K973" s="21"/>
    </row>
    <row r="974" ht="15.75" customHeight="1">
      <c r="A974" s="21"/>
      <c r="B974" s="21"/>
      <c r="C974" s="21"/>
      <c r="D974" s="21"/>
      <c r="E974" s="21"/>
      <c r="F974" s="21"/>
      <c r="G974" s="21"/>
      <c r="H974" s="21"/>
      <c r="I974" s="70"/>
      <c r="J974" s="21"/>
      <c r="K974" s="21"/>
    </row>
    <row r="975" ht="15.75" customHeight="1">
      <c r="A975" s="21"/>
      <c r="B975" s="21"/>
      <c r="C975" s="21"/>
      <c r="D975" s="21"/>
      <c r="E975" s="21"/>
      <c r="F975" s="21"/>
      <c r="G975" s="21"/>
      <c r="H975" s="21"/>
      <c r="I975" s="70"/>
      <c r="J975" s="21"/>
      <c r="K975" s="21"/>
    </row>
    <row r="976" ht="15.75" customHeight="1">
      <c r="A976" s="21"/>
      <c r="B976" s="21"/>
      <c r="C976" s="21"/>
      <c r="D976" s="21"/>
      <c r="E976" s="21"/>
      <c r="F976" s="21"/>
      <c r="G976" s="21"/>
      <c r="H976" s="21"/>
      <c r="I976" s="70"/>
      <c r="J976" s="21"/>
      <c r="K976" s="21"/>
    </row>
    <row r="977" ht="15.75" customHeight="1">
      <c r="A977" s="21"/>
      <c r="B977" s="21"/>
      <c r="C977" s="21"/>
      <c r="D977" s="21"/>
      <c r="E977" s="21"/>
      <c r="F977" s="21"/>
      <c r="G977" s="21"/>
      <c r="H977" s="21"/>
      <c r="I977" s="70"/>
      <c r="J977" s="21"/>
      <c r="K977" s="21"/>
    </row>
    <row r="978" ht="15.75" customHeight="1">
      <c r="A978" s="21"/>
      <c r="B978" s="21"/>
      <c r="C978" s="21"/>
      <c r="D978" s="21"/>
      <c r="E978" s="21"/>
      <c r="F978" s="21"/>
      <c r="G978" s="21"/>
      <c r="H978" s="21"/>
      <c r="I978" s="70"/>
      <c r="J978" s="21"/>
      <c r="K978" s="21"/>
    </row>
    <row r="979" ht="15.75" customHeight="1">
      <c r="A979" s="21"/>
      <c r="B979" s="21"/>
      <c r="C979" s="21"/>
      <c r="D979" s="21"/>
      <c r="E979" s="21"/>
      <c r="F979" s="21"/>
      <c r="G979" s="21"/>
      <c r="H979" s="21"/>
      <c r="I979" s="70"/>
      <c r="J979" s="21"/>
      <c r="K979" s="21"/>
    </row>
    <row r="980" ht="15.75" customHeight="1">
      <c r="A980" s="21"/>
      <c r="B980" s="21"/>
      <c r="C980" s="21"/>
      <c r="D980" s="21"/>
      <c r="E980" s="21"/>
      <c r="F980" s="21"/>
      <c r="G980" s="21"/>
      <c r="H980" s="21"/>
      <c r="I980" s="70"/>
      <c r="J980" s="21"/>
      <c r="K980" s="21"/>
    </row>
    <row r="981" ht="15.75" customHeight="1">
      <c r="A981" s="21"/>
      <c r="B981" s="21"/>
      <c r="C981" s="21"/>
      <c r="D981" s="21"/>
      <c r="E981" s="21"/>
      <c r="F981" s="21"/>
      <c r="G981" s="21"/>
      <c r="H981" s="21"/>
      <c r="I981" s="70"/>
      <c r="J981" s="21"/>
      <c r="K981" s="21"/>
    </row>
    <row r="982" ht="15.75" customHeight="1">
      <c r="A982" s="21"/>
      <c r="B982" s="21"/>
      <c r="C982" s="21"/>
      <c r="D982" s="21"/>
      <c r="E982" s="21"/>
      <c r="F982" s="21"/>
      <c r="G982" s="21"/>
      <c r="H982" s="21"/>
      <c r="I982" s="70"/>
      <c r="J982" s="21"/>
      <c r="K982" s="21"/>
    </row>
    <row r="983" ht="15.75" customHeight="1">
      <c r="A983" s="21"/>
      <c r="B983" s="21"/>
      <c r="C983" s="21"/>
      <c r="D983" s="21"/>
      <c r="E983" s="21"/>
      <c r="F983" s="21"/>
      <c r="G983" s="21"/>
      <c r="H983" s="21"/>
      <c r="I983" s="70"/>
      <c r="J983" s="21"/>
      <c r="K983" s="21"/>
    </row>
    <row r="984" ht="15.75" customHeight="1">
      <c r="A984" s="21"/>
      <c r="B984" s="21"/>
      <c r="C984" s="21"/>
      <c r="D984" s="21"/>
      <c r="E984" s="21"/>
      <c r="F984" s="21"/>
      <c r="G984" s="21"/>
      <c r="H984" s="21"/>
      <c r="I984" s="70"/>
      <c r="J984" s="21"/>
      <c r="K984" s="21"/>
    </row>
    <row r="985" ht="15.75" customHeight="1">
      <c r="A985" s="21"/>
      <c r="B985" s="21"/>
      <c r="C985" s="21"/>
      <c r="D985" s="21"/>
      <c r="E985" s="21"/>
      <c r="F985" s="21"/>
      <c r="G985" s="21"/>
      <c r="H985" s="21"/>
      <c r="I985" s="70"/>
      <c r="J985" s="21"/>
      <c r="K985" s="21"/>
    </row>
    <row r="986" ht="15.75" customHeight="1">
      <c r="A986" s="21"/>
      <c r="B986" s="21"/>
      <c r="C986" s="21"/>
      <c r="D986" s="21"/>
      <c r="E986" s="21"/>
      <c r="F986" s="21"/>
      <c r="G986" s="21"/>
      <c r="H986" s="21"/>
      <c r="I986" s="70"/>
      <c r="J986" s="21"/>
      <c r="K986" s="21"/>
    </row>
    <row r="987" ht="15.75" customHeight="1">
      <c r="A987" s="21"/>
      <c r="B987" s="21"/>
      <c r="C987" s="21"/>
      <c r="D987" s="21"/>
      <c r="E987" s="21"/>
      <c r="F987" s="21"/>
      <c r="G987" s="21"/>
      <c r="H987" s="21"/>
      <c r="I987" s="70"/>
      <c r="J987" s="21"/>
      <c r="K987" s="21"/>
    </row>
    <row r="988" ht="15.75" customHeight="1">
      <c r="A988" s="21"/>
      <c r="B988" s="21"/>
      <c r="C988" s="21"/>
      <c r="D988" s="21"/>
      <c r="E988" s="21"/>
      <c r="F988" s="21"/>
      <c r="G988" s="21"/>
      <c r="H988" s="21"/>
      <c r="I988" s="70"/>
      <c r="J988" s="21"/>
      <c r="K988" s="21"/>
    </row>
    <row r="989" ht="15.75" customHeight="1">
      <c r="A989" s="21"/>
      <c r="B989" s="21"/>
      <c r="C989" s="21"/>
      <c r="D989" s="21"/>
      <c r="E989" s="21"/>
      <c r="F989" s="21"/>
      <c r="G989" s="21"/>
      <c r="H989" s="21"/>
      <c r="I989" s="70"/>
      <c r="J989" s="21"/>
      <c r="K989" s="21"/>
    </row>
    <row r="990" ht="15.75" customHeight="1">
      <c r="A990" s="21"/>
      <c r="B990" s="21"/>
      <c r="C990" s="21"/>
      <c r="D990" s="21"/>
      <c r="E990" s="21"/>
      <c r="F990" s="21"/>
      <c r="G990" s="21"/>
      <c r="H990" s="21"/>
      <c r="I990" s="70"/>
      <c r="J990" s="21"/>
      <c r="K990" s="21"/>
    </row>
    <row r="991" ht="15.75" customHeight="1">
      <c r="A991" s="21"/>
      <c r="B991" s="21"/>
      <c r="C991" s="21"/>
      <c r="D991" s="21"/>
      <c r="E991" s="21"/>
      <c r="F991" s="21"/>
      <c r="G991" s="21"/>
      <c r="H991" s="21"/>
      <c r="I991" s="70"/>
      <c r="J991" s="21"/>
      <c r="K991" s="21"/>
    </row>
    <row r="992" ht="15.75" customHeight="1">
      <c r="A992" s="21"/>
      <c r="B992" s="21"/>
      <c r="C992" s="21"/>
      <c r="D992" s="21"/>
      <c r="E992" s="21"/>
      <c r="F992" s="21"/>
      <c r="G992" s="21"/>
      <c r="H992" s="21"/>
      <c r="I992" s="70"/>
      <c r="J992" s="21"/>
      <c r="K992" s="21"/>
    </row>
    <row r="993" ht="15.75" customHeight="1">
      <c r="A993" s="21"/>
      <c r="B993" s="21"/>
      <c r="C993" s="21"/>
      <c r="D993" s="21"/>
      <c r="E993" s="21"/>
      <c r="F993" s="21"/>
      <c r="G993" s="21"/>
      <c r="H993" s="21"/>
      <c r="I993" s="70"/>
      <c r="J993" s="21"/>
      <c r="K993" s="21"/>
    </row>
    <row r="994" ht="15.75" customHeight="1">
      <c r="A994" s="21"/>
      <c r="B994" s="21"/>
      <c r="C994" s="21"/>
      <c r="D994" s="21"/>
      <c r="E994" s="21"/>
      <c r="F994" s="21"/>
      <c r="G994" s="21"/>
      <c r="H994" s="21"/>
      <c r="I994" s="70"/>
      <c r="J994" s="21"/>
      <c r="K994" s="21"/>
    </row>
    <row r="995" ht="15.75" customHeight="1">
      <c r="A995" s="21"/>
      <c r="B995" s="21"/>
      <c r="C995" s="21"/>
      <c r="D995" s="21"/>
      <c r="E995" s="21"/>
      <c r="F995" s="21"/>
      <c r="G995" s="21"/>
      <c r="H995" s="21"/>
      <c r="I995" s="70"/>
      <c r="J995" s="21"/>
      <c r="K995" s="21"/>
    </row>
    <row r="996" ht="15.75" customHeight="1">
      <c r="A996" s="21"/>
      <c r="B996" s="21"/>
      <c r="C996" s="21"/>
      <c r="D996" s="21"/>
      <c r="E996" s="21"/>
      <c r="F996" s="21"/>
      <c r="G996" s="21"/>
      <c r="H996" s="21"/>
      <c r="I996" s="70"/>
      <c r="J996" s="21"/>
      <c r="K996" s="21"/>
    </row>
    <row r="997" ht="15.75" customHeight="1">
      <c r="A997" s="21"/>
      <c r="B997" s="21"/>
      <c r="C997" s="21"/>
      <c r="D997" s="21"/>
      <c r="E997" s="21"/>
      <c r="F997" s="21"/>
      <c r="G997" s="21"/>
      <c r="H997" s="21"/>
      <c r="I997" s="70"/>
      <c r="J997" s="21"/>
      <c r="K997" s="21"/>
    </row>
    <row r="998" ht="15.75" customHeight="1">
      <c r="A998" s="21"/>
      <c r="B998" s="21"/>
      <c r="C998" s="21"/>
      <c r="D998" s="21"/>
      <c r="E998" s="21"/>
      <c r="F998" s="21"/>
      <c r="G998" s="21"/>
      <c r="H998" s="21"/>
      <c r="I998" s="70"/>
      <c r="J998" s="21"/>
      <c r="K998" s="21"/>
    </row>
    <row r="999" ht="15.75" customHeight="1">
      <c r="A999" s="21"/>
      <c r="B999" s="21"/>
      <c r="C999" s="21"/>
      <c r="D999" s="21"/>
      <c r="E999" s="21"/>
      <c r="F999" s="21"/>
      <c r="G999" s="21"/>
      <c r="H999" s="21"/>
      <c r="I999" s="70"/>
      <c r="J999" s="21"/>
      <c r="K999" s="21"/>
    </row>
    <row r="1000" ht="15.75" customHeight="1">
      <c r="A1000" s="21"/>
      <c r="B1000" s="21"/>
      <c r="C1000" s="21"/>
      <c r="D1000" s="21"/>
      <c r="E1000" s="21"/>
      <c r="F1000" s="21"/>
      <c r="G1000" s="21"/>
      <c r="H1000" s="21"/>
      <c r="I1000" s="70"/>
      <c r="J1000" s="21"/>
      <c r="K1000" s="21"/>
    </row>
  </sheetData>
  <mergeCells count="30">
    <mergeCell ref="K2:N4"/>
    <mergeCell ref="P2:R4"/>
    <mergeCell ref="U2:W4"/>
    <mergeCell ref="P6:P7"/>
    <mergeCell ref="Q6:Q7"/>
    <mergeCell ref="R6:R7"/>
    <mergeCell ref="P9:R11"/>
    <mergeCell ref="K5:N7"/>
    <mergeCell ref="K10:N12"/>
    <mergeCell ref="K13:N15"/>
    <mergeCell ref="P13:P14"/>
    <mergeCell ref="Q13:Q14"/>
    <mergeCell ref="R13:R14"/>
    <mergeCell ref="P16:S18"/>
    <mergeCell ref="K17:N19"/>
    <mergeCell ref="K20:N22"/>
    <mergeCell ref="P20:P21"/>
    <mergeCell ref="Q20:Q21"/>
    <mergeCell ref="R20:R21"/>
    <mergeCell ref="S20:S21"/>
    <mergeCell ref="P23:S25"/>
    <mergeCell ref="K34:N36"/>
    <mergeCell ref="K43:W44"/>
    <mergeCell ref="K24:N26"/>
    <mergeCell ref="K27:N29"/>
    <mergeCell ref="P27:P28"/>
    <mergeCell ref="Q27:Q28"/>
    <mergeCell ref="R27:R28"/>
    <mergeCell ref="S27:S28"/>
    <mergeCell ref="K31:N33"/>
  </mergeCells>
  <hyperlinks>
    <hyperlink r:id="rId1" ref="I30"/>
    <hyperlink r:id="rId2" ref="I31"/>
    <hyperlink r:id="rId3" ref="I35"/>
    <hyperlink r:id="rId4" ref="I38"/>
    <hyperlink r:id="rId5" ref="I53"/>
    <hyperlink r:id="rId6" ref="I75"/>
    <hyperlink r:id="rId7" ref="I89"/>
    <hyperlink r:id="rId8" ref="I90"/>
    <hyperlink r:id="rId9" ref="I91"/>
    <hyperlink r:id="rId10" ref="I92"/>
    <hyperlink r:id="rId11" ref="I93"/>
    <hyperlink r:id="rId12" ref="I94"/>
    <hyperlink r:id="rId13" ref="I101"/>
    <hyperlink r:id="rId14" ref="I118"/>
    <hyperlink r:id="rId15" ref="I133"/>
    <hyperlink r:id="rId16" ref="I155"/>
    <hyperlink r:id="rId17" ref="I160"/>
    <hyperlink r:id="rId18" ref="I161"/>
    <hyperlink r:id="rId19" ref="I203"/>
    <hyperlink r:id="rId20" ref="I208"/>
    <hyperlink r:id="rId21" ref="I218"/>
    <hyperlink r:id="rId22" ref="I251"/>
    <hyperlink r:id="rId23" ref="I269"/>
    <hyperlink r:id="rId24" ref="I304"/>
    <hyperlink r:id="rId25" ref="I314"/>
    <hyperlink r:id="rId26" ref="I330"/>
    <hyperlink r:id="rId27" ref="I331"/>
    <hyperlink r:id="rId28" ref="I338"/>
    <hyperlink r:id="rId29" ref="I372"/>
    <hyperlink r:id="rId30" ref="I410"/>
  </hyperlinks>
  <printOptions/>
  <pageMargins bottom="0.75" footer="0.0" header="0.0" left="0.7" right="0.7" top="0.75"/>
  <pageSetup orientation="portrait"/>
  <drawing r:id="rId3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2019-04-11T15:16:52Z</dcterms:created>
  <dc:creator>CausaLenovo11</dc:creator>
</cp:coreProperties>
</file>