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 de datos" sheetId="1" r:id="rId4"/>
  </sheets>
  <definedNames>
    <definedName hidden="1" localSheetId="0" name="Z_45C38CE2_B938_400F_8F5B_9D5F35C5B8D7_.wvu.FilterData">'Base de datos'!$G$1:$G$1000</definedName>
    <definedName hidden="1" localSheetId="0" name="Z_9544799A_CBD1_422B_B457_3D40282E5DF8_.wvu.FilterData">'Base de datos'!$H$1:$H$1000</definedName>
  </definedNames>
  <calcPr/>
  <customWorkbookViews>
    <customWorkbookView activeSheetId="0" maximized="1" windowHeight="0" windowWidth="0" guid="{45C38CE2-B938-400F-8F5B-9D5F35C5B8D7}" name="Filtro 1"/>
    <customWorkbookView activeSheetId="0" maximized="1" windowHeight="0" windowWidth="0" guid="{9544799A-CBD1-422B-B457-3D40282E5DF8}" name="Filtro 2"/>
  </customWorkbookViews>
  <extLst>
    <ext uri="GoogleSheetsCustomDataVersion1">
      <go:sheetsCustomData xmlns:go="http://customooxmlschemas.google.com/" r:id="rId5" roundtripDataSignature="AMtx7mhwtVKgaI0QhIUcSmnKKdFYBFh+kg=="/>
    </ext>
  </extLst>
</workbook>
</file>

<file path=xl/sharedStrings.xml><?xml version="1.0" encoding="utf-8"?>
<sst xmlns="http://schemas.openxmlformats.org/spreadsheetml/2006/main" count="2754" uniqueCount="1007">
  <si>
    <t>Número</t>
  </si>
  <si>
    <t>Estado</t>
  </si>
  <si>
    <t>Fecha</t>
  </si>
  <si>
    <t>Nombre</t>
  </si>
  <si>
    <t>Edad</t>
  </si>
  <si>
    <t>Municipio</t>
  </si>
  <si>
    <t>Corporación</t>
  </si>
  <si>
    <t>Tipo</t>
  </si>
  <si>
    <t>Link</t>
  </si>
  <si>
    <t>Baja California</t>
  </si>
  <si>
    <t>Fidencio Figueroa Rodríguez</t>
  </si>
  <si>
    <t>Tijuana</t>
  </si>
  <si>
    <t>Municipal</t>
  </si>
  <si>
    <t>Policía</t>
  </si>
  <si>
    <t>https://bit.ly/2C8FdTY</t>
  </si>
  <si>
    <t>Policías asesinados 2019</t>
  </si>
  <si>
    <t>Policías asesinados por corporación</t>
  </si>
  <si>
    <t>Conteo de policías asesinados por estado</t>
  </si>
  <si>
    <t>Omar Araujo</t>
  </si>
  <si>
    <t>Guanajuato</t>
  </si>
  <si>
    <t>Juan Luis N</t>
  </si>
  <si>
    <t>Irapuato</t>
  </si>
  <si>
    <t>Estatal</t>
  </si>
  <si>
    <t>https://bit.ly/2CNUAmA </t>
  </si>
  <si>
    <t>Guerrero</t>
  </si>
  <si>
    <t>Tomás Montero</t>
  </si>
  <si>
    <t>Acapulco</t>
  </si>
  <si>
    <t>https://bit.ly/2F5X8hn</t>
  </si>
  <si>
    <t>Municipales</t>
  </si>
  <si>
    <t>Estatales</t>
  </si>
  <si>
    <t>Federales</t>
  </si>
  <si>
    <t>%</t>
  </si>
  <si>
    <t>Estado de México</t>
  </si>
  <si>
    <t>Enrique Mora</t>
  </si>
  <si>
    <t>Ecatepec</t>
  </si>
  <si>
    <t>https://bit.ly/2RaJxMZ</t>
  </si>
  <si>
    <t>Martín Guadalupe Venegas</t>
  </si>
  <si>
    <t>Tlalnepantla</t>
  </si>
  <si>
    <t>https://bit.ly/2C7Iser</t>
  </si>
  <si>
    <t>Michoacán</t>
  </si>
  <si>
    <t xml:space="preserve"> José Luis R. A.</t>
  </si>
  <si>
    <t>Celaya</t>
  </si>
  <si>
    <t>https://bit.ly/2GYwGZx</t>
  </si>
  <si>
    <t>Chihuahua</t>
  </si>
  <si>
    <t>Chiapas</t>
  </si>
  <si>
    <t>Roberto Carlos Mérida Ozuna</t>
  </si>
  <si>
    <t>Tapachula</t>
  </si>
  <si>
    <t>https://bit.ly/2VDJs2U</t>
  </si>
  <si>
    <t>Policías municipales asesinados por tipo</t>
  </si>
  <si>
    <t>Jalisco</t>
  </si>
  <si>
    <t>César Pérez Hernández</t>
  </si>
  <si>
    <t>Naucalpan</t>
  </si>
  <si>
    <t>https://bit.ly/2Rf4GFE</t>
  </si>
  <si>
    <t>Policías asesinados por día en 2019</t>
  </si>
  <si>
    <t>Colima</t>
  </si>
  <si>
    <t>Raudel Nava García</t>
  </si>
  <si>
    <t>Tecomán</t>
  </si>
  <si>
    <t>https://bit.ly/2M4vFOl</t>
  </si>
  <si>
    <t>Sonora</t>
  </si>
  <si>
    <t>Rey David Cortes.</t>
  </si>
  <si>
    <t>Chilpancingo</t>
  </si>
  <si>
    <t>Ministerial</t>
  </si>
  <si>
    <t>https://bit.ly/2CZHWRc</t>
  </si>
  <si>
    <t>Tránsito</t>
  </si>
  <si>
    <t>Oaxaca</t>
  </si>
  <si>
    <t>Jesús González Ochoa</t>
  </si>
  <si>
    <t>Tuxtepec</t>
  </si>
  <si>
    <t>https://bit.ly/2JZiQnQ</t>
  </si>
  <si>
    <t>Puebla</t>
  </si>
  <si>
    <t>Morelos</t>
  </si>
  <si>
    <t>Miguel Ángel N</t>
  </si>
  <si>
    <t>Emiliano Zapata</t>
  </si>
  <si>
    <t>https://bit.ly/2AMtL0u</t>
  </si>
  <si>
    <t>Ciudad de México</t>
  </si>
  <si>
    <t>Sinaloa</t>
  </si>
  <si>
    <t>Carlos N</t>
  </si>
  <si>
    <t>Ahome</t>
  </si>
  <si>
    <t>https://bit.ly/2Hff2Rg</t>
  </si>
  <si>
    <t xml:space="preserve">Miguel Ángel N. </t>
  </si>
  <si>
    <t>Yuriria</t>
  </si>
  <si>
    <t>https://bit.ly/2ANAAis</t>
  </si>
  <si>
    <t>Policías estatales asesinados por tipo</t>
  </si>
  <si>
    <t>Veracruz</t>
  </si>
  <si>
    <t>Rafael Alvarado Martínez</t>
  </si>
  <si>
    <t>San Salvador Huixcolotla</t>
  </si>
  <si>
    <t>Federal</t>
  </si>
  <si>
    <t>https://bit.ly/2MfbPjx</t>
  </si>
  <si>
    <t>Policías municipales asesinados por día en 2019</t>
  </si>
  <si>
    <t>Roberto Carlos Rivero Chacón</t>
  </si>
  <si>
    <t>https://bit.ly/2DeFUgb </t>
  </si>
  <si>
    <t>Erick Andrés Lira Aguirre</t>
  </si>
  <si>
    <t>Ciudad Juárez</t>
  </si>
  <si>
    <t>https://bit.ly/2YFCudX</t>
  </si>
  <si>
    <t>Penitenciario</t>
  </si>
  <si>
    <t>Tabasco</t>
  </si>
  <si>
    <t>Hidalgo</t>
  </si>
  <si>
    <t>Policía asesinado</t>
  </si>
  <si>
    <t>Huichapan</t>
  </si>
  <si>
    <t>https://bit.ly/2QXWMLS </t>
  </si>
  <si>
    <t>Daniel Apaez</t>
  </si>
  <si>
    <t>Zacatepec</t>
  </si>
  <si>
    <t>https://bit.ly/2FIk6v8</t>
  </si>
  <si>
    <t>Zacatecas</t>
  </si>
  <si>
    <t>Aníbal Hernández</t>
  </si>
  <si>
    <t>San Pedro Amuzgos</t>
  </si>
  <si>
    <t>https://bit.ly/2T0u3If</t>
  </si>
  <si>
    <t>Durango</t>
  </si>
  <si>
    <t>Elemento fallece en ataque</t>
  </si>
  <si>
    <t>https://bit.ly/2FSoCre</t>
  </si>
  <si>
    <t>Policías federales asesinados por tipo</t>
  </si>
  <si>
    <t>Quintana Roo</t>
  </si>
  <si>
    <t>Moisés David Basurto Vázquez</t>
  </si>
  <si>
    <t>Iztacalco</t>
  </si>
  <si>
    <t>https://bit.ly/2XQdxB1</t>
  </si>
  <si>
    <t>Policías estatales asesinados por día en 2019</t>
  </si>
  <si>
    <t>Tlaxcala</t>
  </si>
  <si>
    <t>Oscar Fonseca Zárate</t>
  </si>
  <si>
    <t>Tecámac</t>
  </si>
  <si>
    <t>https://bit.ly/2RrvDBa</t>
  </si>
  <si>
    <t>Tamaulipas</t>
  </si>
  <si>
    <t>Sergio Escalante Zarona</t>
  </si>
  <si>
    <t>Guardias</t>
  </si>
  <si>
    <t>Coahuila</t>
  </si>
  <si>
    <t>Marco Vinicio Gálvez Gutiérrez</t>
  </si>
  <si>
    <t>Empalme</t>
  </si>
  <si>
    <t>https://bit.ly/2UuKVHq</t>
  </si>
  <si>
    <t>Nuevo León</t>
  </si>
  <si>
    <t>Rafael Sabino Sánchez</t>
  </si>
  <si>
    <t>Tierra Blanca</t>
  </si>
  <si>
    <t>https://bit.ly/2HIl1hT</t>
  </si>
  <si>
    <t>Raúl Luna</t>
  </si>
  <si>
    <t>https://bit.ly/2WJob8i</t>
  </si>
  <si>
    <t>Manuel Enrique Valdez Castillo</t>
  </si>
  <si>
    <t>https://bit.ly/2YHeJlT</t>
  </si>
  <si>
    <t>San Luis Potosí</t>
  </si>
  <si>
    <t>Julio Ortiz Jiménez</t>
  </si>
  <si>
    <t>Salvatierra</t>
  </si>
  <si>
    <t>https://bit.ly/32rsJTM</t>
  </si>
  <si>
    <t>Policías federales asesinados por día en 2019</t>
  </si>
  <si>
    <t>Carlos Augusto H.</t>
  </si>
  <si>
    <t>Salvador Escalante</t>
  </si>
  <si>
    <t>https://bit.ly/2GnSLPf</t>
  </si>
  <si>
    <t>Nayarit</t>
  </si>
  <si>
    <t xml:space="preserve">Luis Enrique H. </t>
  </si>
  <si>
    <t>Querétaro</t>
  </si>
  <si>
    <t>Édgar RC</t>
  </si>
  <si>
    <t>Xalapa</t>
  </si>
  <si>
    <t>https://bit.ly/2UHY2VD</t>
  </si>
  <si>
    <t>Aguascalientes</t>
  </si>
  <si>
    <t>Filiberto Mendoza Hernández</t>
  </si>
  <si>
    <t>León</t>
  </si>
  <si>
    <t>https://bit.ly/2taiIKn</t>
  </si>
  <si>
    <t>Baja California Sur</t>
  </si>
  <si>
    <t xml:space="preserve">Enrique Menera García </t>
  </si>
  <si>
    <t>Uruapan</t>
  </si>
  <si>
    <t>https://bit.ly/2YUfFbu</t>
  </si>
  <si>
    <t>Campeche</t>
  </si>
  <si>
    <t>Mariano Rodríguez Pérez</t>
  </si>
  <si>
    <t>Acayucan</t>
  </si>
  <si>
    <t>https://bit.ly/2HVb5Bx</t>
  </si>
  <si>
    <t>Yucatán</t>
  </si>
  <si>
    <t>José Luis Ventura Ramírez</t>
  </si>
  <si>
    <t>Pénjamo</t>
  </si>
  <si>
    <t>https://bit.ly/2VmNpvA</t>
  </si>
  <si>
    <t>Luis Iván Revilla González</t>
  </si>
  <si>
    <t>https://bit.ly/2MVDpTf</t>
  </si>
  <si>
    <t>Total</t>
  </si>
  <si>
    <t>Esteban Dircio Delgado</t>
  </si>
  <si>
    <t>https://bit.ly/2UMMDnv</t>
  </si>
  <si>
    <t>Diego Hernández</t>
  </si>
  <si>
    <t>Los Reyes de Juárez</t>
  </si>
  <si>
    <t>https://bit.ly/2SJcbET</t>
  </si>
  <si>
    <t>Fabián Velázquez</t>
  </si>
  <si>
    <t>Edgar González</t>
  </si>
  <si>
    <t>https://bit.ly/2UO8Bqc</t>
  </si>
  <si>
    <t>Número de policías asesinados por mes durante 2019</t>
  </si>
  <si>
    <t>Encuentran los cuerpos de cinco policías desaparecidos</t>
  </si>
  <si>
    <t>Zitácuaro</t>
  </si>
  <si>
    <t> https://bit.ly/2WTwDlC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</si>
  <si>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</si>
  <si>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</si>
  <si>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</si>
  <si>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</si>
  <si>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</si>
  <si>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</si>
  <si>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</si>
  <si>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</si>
  <si>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</si>
  <si>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</si>
  <si>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</si>
  <si>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</si>
  <si>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Braulio N</t>
  </si>
  <si>
    <t>San Francisco del Rincón</t>
  </si>
  <si>
    <t>https://bit.ly/2SFbJbA</t>
  </si>
  <si>
    <t>José Luis N</t>
  </si>
  <si>
    <t>Petatlán</t>
  </si>
  <si>
    <t>https://bit.ly/2N5uAXa</t>
  </si>
  <si>
    <t>Jorge Sánchez</t>
  </si>
  <si>
    <t>Yehualtepec</t>
  </si>
  <si>
    <t>https://bit.ly/2BTaz1R</t>
  </si>
  <si>
    <t>Arturo Córdova</t>
  </si>
  <si>
    <t>Taxco</t>
  </si>
  <si>
    <t>https://bit.ly/2GRQKeg</t>
  </si>
  <si>
    <t>S.N.</t>
  </si>
  <si>
    <t>Ciudad Victoria</t>
  </si>
  <si>
    <t>http://bit.ly/35Ekc0U</t>
  </si>
  <si>
    <t>Roger Olaf Hernández Díaz</t>
  </si>
  <si>
    <t>https://bit.ly/2V2FbF8</t>
  </si>
  <si>
    <t>Gilberto Pérez Robledo</t>
  </si>
  <si>
    <t>Elemento activo de la Comisaría asesinado</t>
  </si>
  <si>
    <t>Zapopan</t>
  </si>
  <si>
    <t>https://bit.ly/2AQetrF</t>
  </si>
  <si>
    <t>Arnulfo AG</t>
  </si>
  <si>
    <t>Matías Romero</t>
  </si>
  <si>
    <t>https://bit.ly/2Iz771M</t>
  </si>
  <si>
    <t>Jesús Ávila Martínez</t>
  </si>
  <si>
    <t>https://bit.ly/2tzEPdw</t>
  </si>
  <si>
    <t>Octavio Guinto Marmolejo</t>
  </si>
  <si>
    <t>https://bit.ly/2GzRF3Y</t>
  </si>
  <si>
    <t>Policía ministerial ejecutado</t>
  </si>
  <si>
    <t>Benito Juárez</t>
  </si>
  <si>
    <t>https://bit.ly/2IuoKQk</t>
  </si>
  <si>
    <t>Francisco Fabián Ramos Solano</t>
  </si>
  <si>
    <t>https://bit.ly/2ydxId5</t>
  </si>
  <si>
    <t>Alfredo N</t>
  </si>
  <si>
    <t>Nezahualcóyotl</t>
  </si>
  <si>
    <t>https://bit.ly/2IyySrz</t>
  </si>
  <si>
    <t>José Alfonso Gómez Chávez</t>
  </si>
  <si>
    <t>Matamoros</t>
  </si>
  <si>
    <t>https://bit.ly/2tCPPXB</t>
  </si>
  <si>
    <t>Efrén Peñaflores Rodríguez</t>
  </si>
  <si>
    <t>Cuauhtémoc</t>
  </si>
  <si>
    <t>https://bit.ly/2H6lkBi</t>
  </si>
  <si>
    <t>Leobardo López Rivera</t>
  </si>
  <si>
    <t>Said Villa Hernández</t>
  </si>
  <si>
    <t>Cajeme</t>
  </si>
  <si>
    <t>https://bit.ly/2NE6frz</t>
  </si>
  <si>
    <t>Jessica Alejandra Rodríguez Hernández</t>
  </si>
  <si>
    <t>https://bit.ly/2BYPjYv</t>
  </si>
  <si>
    <t>José del Carmen Rodríguez Madrazo</t>
  </si>
  <si>
    <t>Solidaridad</t>
  </si>
  <si>
    <t>https://bit.ly/2IKngSe</t>
  </si>
  <si>
    <t>Adrián Matsumoto Dórame</t>
  </si>
  <si>
    <t>https://bit.ly/2UjuYEd</t>
  </si>
  <si>
    <t>Eduardo Garcia Lozano</t>
  </si>
  <si>
    <t>Coyoacán</t>
  </si>
  <si>
    <t>https://bit.ly/2EAuvXt</t>
  </si>
  <si>
    <t>Jose Alberto S. R.</t>
  </si>
  <si>
    <t>Madera</t>
  </si>
  <si>
    <t>https://bit.ly/2ThbfbP</t>
  </si>
  <si>
    <t>Karen Vanessa S. I.</t>
  </si>
  <si>
    <t>Enrique Gerardo Ramos Talledos</t>
  </si>
  <si>
    <t>https://bit.ly/2N7RU8J</t>
  </si>
  <si>
    <t>Jesús Martínez Cacho</t>
  </si>
  <si>
    <t>Coacalco</t>
  </si>
  <si>
    <t>https://bit.ly/2KqR2sV</t>
  </si>
  <si>
    <t>Luis Hurtado Armendáriz</t>
  </si>
  <si>
    <t>Gómez Farías</t>
  </si>
  <si>
    <t>https://bit.ly/2XSt7bS</t>
  </si>
  <si>
    <t>Sergio Carrillo Sinaloa</t>
  </si>
  <si>
    <t>Francisco Hernández Márquez</t>
  </si>
  <si>
    <t>Eleazar Tolteca Torres</t>
  </si>
  <si>
    <t>Santa Cruz Quilehtla</t>
  </si>
  <si>
    <t>https://bit.ly/2CsqNiE</t>
  </si>
  <si>
    <t>Julio César Rey García</t>
  </si>
  <si>
    <t>Manzanillo</t>
  </si>
  <si>
    <t>https://bit.ly/2Yag061</t>
  </si>
  <si>
    <t>Ocotlan N</t>
  </si>
  <si>
    <t>David Marino Fuentes</t>
  </si>
  <si>
    <t>Ixtapan de la Sal</t>
  </si>
  <si>
    <t>https://bit.ly/2u2LOvs</t>
  </si>
  <si>
    <t>Francisco Asdrúbal</t>
  </si>
  <si>
    <t>Hermosillo</t>
  </si>
  <si>
    <t>https://bit.ly/2HpUjZH</t>
  </si>
  <si>
    <t>Aguaruto</t>
  </si>
  <si>
    <t>https://bit.ly/2u8jbNN</t>
  </si>
  <si>
    <t xml:space="preserve">Edi Ageo N. R. </t>
  </si>
  <si>
    <t>Juchitán</t>
  </si>
  <si>
    <t>https://bit.ly/2FfDQo2</t>
  </si>
  <si>
    <t>Rodolfo Ochoa Pineda</t>
  </si>
  <si>
    <t>https://bit.ly/2WdcsOf</t>
  </si>
  <si>
    <t>José Alfredo N</t>
  </si>
  <si>
    <t>https://bit.ly/2TfvnpP</t>
  </si>
  <si>
    <t>Sergio Rivas Mejia</t>
  </si>
  <si>
    <t>Tonalá</t>
  </si>
  <si>
    <t>https://bit.ly/2UHeW7k</t>
  </si>
  <si>
    <t>Ramiro Alejandro Delgado Pérez</t>
  </si>
  <si>
    <t>Juan Diego González Valadez</t>
  </si>
  <si>
    <t>https://bit.ly/2H81vbW</t>
  </si>
  <si>
    <t>Crescencio H. S.</t>
  </si>
  <si>
    <t>Tocumbo</t>
  </si>
  <si>
    <t>https://bit.ly/2Fwygz1</t>
  </si>
  <si>
    <t>Raúl Reyes Sánchez</t>
  </si>
  <si>
    <t>Juárez</t>
  </si>
  <si>
    <t>https://bit.ly/2JDbtpl</t>
  </si>
  <si>
    <t>Luis Abraham Camacho Galindo</t>
  </si>
  <si>
    <t>https://bit.ly/2YhIxqk</t>
  </si>
  <si>
    <t>Leonel Abad Escobar Ceballos</t>
  </si>
  <si>
    <t>https://bit.ly/2Ft05XM</t>
  </si>
  <si>
    <t>José Benito López García</t>
  </si>
  <si>
    <t>Villahermosa</t>
  </si>
  <si>
    <t>https://bit.ly/2FrGMhG</t>
  </si>
  <si>
    <t>Elemento asesinado durante robo</t>
  </si>
  <si>
    <t>Jazmin N</t>
  </si>
  <si>
    <t>https://bit.ly/2U2Be7b</t>
  </si>
  <si>
    <t>Josafat Iván Job Martínez</t>
  </si>
  <si>
    <t>Abasolo</t>
  </si>
  <si>
    <t>https://bit.ly/2V6iYGy</t>
  </si>
  <si>
    <t>Policía auxiliar asesinado en gasolinería</t>
  </si>
  <si>
    <t>El Salto</t>
  </si>
  <si>
    <t>https://bit.ly/2TSSF5c</t>
  </si>
  <si>
    <t>Juan Alberto Romero</t>
  </si>
  <si>
    <t>Cuernavaca</t>
  </si>
  <si>
    <t>https://bit.ly/31DCi0z</t>
  </si>
  <si>
    <t>Santiago Álvarez Reyes</t>
  </si>
  <si>
    <t>Rosario Alonso N</t>
  </si>
  <si>
    <t>Guasave</t>
  </si>
  <si>
    <t>https://bit.ly/2CUK1gP</t>
  </si>
  <si>
    <t>Francisco Javier Iturralde</t>
  </si>
  <si>
    <t>San Pedro Tapanatepec</t>
  </si>
  <si>
    <t>https://bit.ly/2KkAs18</t>
  </si>
  <si>
    <t>Humberto Arcovendiz Vázquez</t>
  </si>
  <si>
    <t>El Carmen Tequexquitla</t>
  </si>
  <si>
    <t>https://bit.ly/2UAjVdl</t>
  </si>
  <si>
    <t>Daniel Quintana</t>
  </si>
  <si>
    <t>Bocoyna</t>
  </si>
  <si>
    <t>https://bit.ly/2UFStLc</t>
  </si>
  <si>
    <t>Edgar Fredery López Pérez</t>
  </si>
  <si>
    <t>https://bit.ly/2G6LnWC</t>
  </si>
  <si>
    <t>Aarón Guadalupe Arbayo Acuña</t>
  </si>
  <si>
    <t>https://bit.ly/2N96blB</t>
  </si>
  <si>
    <t>Sergio Nava Beltrán</t>
  </si>
  <si>
    <t>Teloloapan</t>
  </si>
  <si>
    <t>https://bit.ly/2URudWm</t>
  </si>
  <si>
    <t>Sergio Leyva Córdoba</t>
  </si>
  <si>
    <t>https://bit.ly/2IbxXfK</t>
  </si>
  <si>
    <t xml:space="preserve">Juan N. </t>
  </si>
  <si>
    <t>Valle de Santiago</t>
  </si>
  <si>
    <t>http://bit.ly/2EpXJZt</t>
  </si>
  <si>
    <t>Filemón Porfirio Francisco</t>
  </si>
  <si>
    <t>Ahuacuotzingo</t>
  </si>
  <si>
    <t>https://bit.ly/2ILeiCE </t>
  </si>
  <si>
    <t>Misael Estrada</t>
  </si>
  <si>
    <t xml:space="preserve">San Juan Evangelista </t>
  </si>
  <si>
    <t> https://bit.ly/2UMN060</t>
  </si>
  <si>
    <t>Daniel Aguilar Varela</t>
  </si>
  <si>
    <t>Jolalpan</t>
  </si>
  <si>
    <t>https://bit.ly/2J47Y9v</t>
  </si>
  <si>
    <t>Natividad Miranda Ramón</t>
  </si>
  <si>
    <t>https://bit.ly/2DeKSta</t>
  </si>
  <si>
    <t>Rigoberto Bautista del Ángel</t>
  </si>
  <si>
    <t>Lampazos</t>
  </si>
  <si>
    <t>https://bit.ly/2IuhjYX</t>
  </si>
  <si>
    <t>Omar de Lázaro Hernández</t>
  </si>
  <si>
    <t>San José Chiapa</t>
  </si>
  <si>
    <t>https://bit.ly/2DpTq0e</t>
  </si>
  <si>
    <t>Ignacio Villagómez Robles</t>
  </si>
  <si>
    <t>Mexicali</t>
  </si>
  <si>
    <t>https://bit.ly/31FsFyA</t>
  </si>
  <si>
    <t>Jesús Ernesto López Rojas</t>
  </si>
  <si>
    <t>Guaymas</t>
  </si>
  <si>
    <t>https://bit.ly/2EhqbgN</t>
  </si>
  <si>
    <t>Maurilio Vargas Lima</t>
  </si>
  <si>
    <t>Teolocholco</t>
  </si>
  <si>
    <t>https://bit.ly/2ZPWpsH</t>
  </si>
  <si>
    <t>Osvaldo Camacho Amador</t>
  </si>
  <si>
    <t>César Alejandro Medina García</t>
  </si>
  <si>
    <t>https://bit.ly/2VnFNZP</t>
  </si>
  <si>
    <t>Neftali Zacarías Damian</t>
  </si>
  <si>
    <t>Gustavo A Madero</t>
  </si>
  <si>
    <t>https://bit.ly/2PAD4ad</t>
  </si>
  <si>
    <t>Renato Rojas Morales</t>
  </si>
  <si>
    <t>https://bit.ly/2MlxEAR</t>
  </si>
  <si>
    <t>Juan Carlos López Pérez</t>
  </si>
  <si>
    <t>https://bit.ly/2GMzcjf</t>
  </si>
  <si>
    <t>Antonio Bartolomé de la Luz</t>
  </si>
  <si>
    <t>Acatzingo</t>
  </si>
  <si>
    <t>https://bit.ly/2J0ttrK</t>
  </si>
  <si>
    <t>Ahuazotepec</t>
  </si>
  <si>
    <t>https://bit.ly/2GHXiKR</t>
  </si>
  <si>
    <t>Juan Carlos Hernández</t>
  </si>
  <si>
    <t xml:space="preserve">Lagos de Moreno </t>
  </si>
  <si>
    <t>https://bit.ly/2vp0ohN</t>
  </si>
  <si>
    <t>Rosalba Josefina Villegas</t>
  </si>
  <si>
    <t>Santiago Juxtlahuaca</t>
  </si>
  <si>
    <t>https://bit.ly/2UQuzIP</t>
  </si>
  <si>
    <t>Daniel Torres Hernández</t>
  </si>
  <si>
    <t>Ocotlán</t>
  </si>
  <si>
    <t>https://bit.ly/2J41ffI</t>
  </si>
  <si>
    <t>Román Reyes</t>
  </si>
  <si>
    <t xml:space="preserve">Luis Daniel Romero Mejía </t>
  </si>
  <si>
    <t>https://bit.ly/2V5Nm7X</t>
  </si>
  <si>
    <t>Israel Barrios Hernández</t>
  </si>
  <si>
    <t>https://bit.ly/2GX5VkN</t>
  </si>
  <si>
    <t>Miguel Caudillo López</t>
  </si>
  <si>
    <t>José Reynaldo Antonio Arellano</t>
  </si>
  <si>
    <t>Minatitlán</t>
  </si>
  <si>
    <t>https://bit.ly/2UZ7p36</t>
  </si>
  <si>
    <t>Karlos Sammy Aubry</t>
  </si>
  <si>
    <t>Alfredo Hernández Partido</t>
  </si>
  <si>
    <t>https://bit.ly/2H6ioCL</t>
  </si>
  <si>
    <t>Ismael N</t>
  </si>
  <si>
    <t>https://bit.ly/2H5WxwK</t>
  </si>
  <si>
    <t>Mauricio García Cortés</t>
  </si>
  <si>
    <t>https://bit.ly/2LyYfuO</t>
  </si>
  <si>
    <t>José Aurelio Ríos Avendaño</t>
  </si>
  <si>
    <t>Tezonapa</t>
  </si>
  <si>
    <t>https://bit.ly/2H9DcuC</t>
  </si>
  <si>
    <t xml:space="preserve">Enrique N. </t>
  </si>
  <si>
    <t>https://bit.ly/2Hf4QVK</t>
  </si>
  <si>
    <t>Herberto N.</t>
  </si>
  <si>
    <t>Almoloya de Juárez</t>
  </si>
  <si>
    <t>https://bit.ly/2Hfur2f</t>
  </si>
  <si>
    <t>Mario Cortés Hernández</t>
  </si>
  <si>
    <t>Iztapalapa</t>
  </si>
  <si>
    <t>https://bit.ly/2VCPgNS</t>
  </si>
  <si>
    <t xml:space="preserve">Hugo Zavala </t>
  </si>
  <si>
    <t>https://bit.ly/2VHLaE5</t>
  </si>
  <si>
    <t>Sebastián N.</t>
  </si>
  <si>
    <t>http://bit.ly/35x0og2</t>
  </si>
  <si>
    <t>Raúl M</t>
  </si>
  <si>
    <t>Villamar</t>
  </si>
  <si>
    <t>https://bit.ly/2wat26M</t>
  </si>
  <si>
    <t>Lorena Yaritza Montiel Ramírez</t>
  </si>
  <si>
    <t>Pesquería</t>
  </si>
  <si>
    <t>https://bit.ly/2Q5J4HU</t>
  </si>
  <si>
    <t>Eduardo Efraín Muñoz Navarro</t>
  </si>
  <si>
    <t>https://bit.ly/2HBwEoQ</t>
  </si>
  <si>
    <t>José Jaime Luévanos Márquez</t>
  </si>
  <si>
    <t>Etzatlán</t>
  </si>
  <si>
    <t>https://bit.ly/2K7jvVX</t>
  </si>
  <si>
    <t>Edgar Andrés Flores Olivares</t>
  </si>
  <si>
    <t>Jair N</t>
  </si>
  <si>
    <t>https://bit.ly/2WsqsaT</t>
  </si>
  <si>
    <t>Víctor Cisneros Arreguín</t>
  </si>
  <si>
    <t>Zamora</t>
  </si>
  <si>
    <t>https://bit.ly/2HMrmXI</t>
  </si>
  <si>
    <t>Juan Manuel Mendoza Pérez</t>
  </si>
  <si>
    <t>Gabriela Becerra González</t>
  </si>
  <si>
    <t>José Alfredo Hernández Gil</t>
  </si>
  <si>
    <t>Valle de Cuautitlán</t>
  </si>
  <si>
    <t>https://bit.ly/2WeguKM</t>
  </si>
  <si>
    <t>Daniel Reyes Zúñiga</t>
  </si>
  <si>
    <t>https://bit.ly/2YWszBi</t>
  </si>
  <si>
    <t>Hugo Macedonio Mendoza</t>
  </si>
  <si>
    <t>Toluca</t>
  </si>
  <si>
    <t>https://bit.ly/2WBmUTQ</t>
  </si>
  <si>
    <t>Pascual N</t>
  </si>
  <si>
    <t>Sultepec</t>
  </si>
  <si>
    <t>https://bit.ly/2HOuTof</t>
  </si>
  <si>
    <t>Abel Martínez Pérez</t>
  </si>
  <si>
    <t>https://bit.ly/2QH9RuJ</t>
  </si>
  <si>
    <t>Zaragoza Jiménez Pérez</t>
  </si>
  <si>
    <t>http://bit.ly/2DnzuKX</t>
  </si>
  <si>
    <t>Alberto Vázquez Varela</t>
  </si>
  <si>
    <t>Plutarco Elías Calles</t>
  </si>
  <si>
    <t>https://bit.ly/2ZcyTF9</t>
  </si>
  <si>
    <t>Martín Roberto Piñuelas</t>
  </si>
  <si>
    <t>Rafael Negrete López</t>
  </si>
  <si>
    <t>https://bit.ly/2KnVUR6</t>
  </si>
  <si>
    <t>Herminio Gutiérrez Cruz</t>
  </si>
  <si>
    <t>Óscar García Díaz</t>
  </si>
  <si>
    <t>https://bit.ly/2IvHzQf</t>
  </si>
  <si>
    <t>César N</t>
  </si>
  <si>
    <t>Xochitepec</t>
  </si>
  <si>
    <t>https://bit.ly/2KwWjAX</t>
  </si>
  <si>
    <t>Rodolfo de Jesús Esparza Rodríguez</t>
  </si>
  <si>
    <t>https://bit.ly/2Xx01Oz</t>
  </si>
  <si>
    <t>Eusebio Pozos Cuahutle</t>
  </si>
  <si>
    <t>Magdalena Tlatlauquitepec</t>
  </si>
  <si>
    <t>https://bit.ly/2MyVEl4</t>
  </si>
  <si>
    <t>Aristeo Palma</t>
  </si>
  <si>
    <t>https://bit.ly/2K3cN4n</t>
  </si>
  <si>
    <t>Melquiades N</t>
  </si>
  <si>
    <t>Comalcalco</t>
  </si>
  <si>
    <t>https://bit.ly/2QTH8Tw</t>
  </si>
  <si>
    <t>Reynaldo N</t>
  </si>
  <si>
    <t>Cristian N</t>
  </si>
  <si>
    <t>Tetla de la Solidaridad</t>
  </si>
  <si>
    <t>https://bit.ly/2XaL2wA</t>
  </si>
  <si>
    <t>Jacinto Antonio Díaz Nieblas</t>
  </si>
  <si>
    <t>https://bit.ly/2Zq1Mh9</t>
  </si>
  <si>
    <t>Willebaldo Solano Mendoza</t>
  </si>
  <si>
    <t>Sayula de Alemán</t>
  </si>
  <si>
    <t>https://bit.ly/2MUFAtZ</t>
  </si>
  <si>
    <t>Héctor Pablo N</t>
  </si>
  <si>
    <t>Eric N</t>
  </si>
  <si>
    <t>https://bit.ly/2WO5Y8H</t>
  </si>
  <si>
    <t>Juan N</t>
  </si>
  <si>
    <t>Everardo N</t>
  </si>
  <si>
    <t>Yudiel Ricardo H</t>
  </si>
  <si>
    <t>https://bit.ly/2WQcqMx</t>
  </si>
  <si>
    <t>José Ángel Estevez</t>
  </si>
  <si>
    <t>Atoyac</t>
  </si>
  <si>
    <t>https://bit.ly/2ZvsGUy</t>
  </si>
  <si>
    <t>Villa del Carbón</t>
  </si>
  <si>
    <t>https://bit.ly/2IS4pkY</t>
  </si>
  <si>
    <t>José Francisco Martínez Puente</t>
  </si>
  <si>
    <t>General Treviño</t>
  </si>
  <si>
    <t>https://bit.ly/2RorYWp</t>
  </si>
  <si>
    <t>Francisco Padilla Hernández</t>
  </si>
  <si>
    <t>Guadalajara</t>
  </si>
  <si>
    <t>https://bit.ly/31FlfML</t>
  </si>
  <si>
    <t>Ulises Ramírez Andrade</t>
  </si>
  <si>
    <t>https://bit.ly/2ZzJWby</t>
  </si>
  <si>
    <t>Jesús Adán Benavides Martín del Campo</t>
  </si>
  <si>
    <t>Tlajomulco de Zúñiga</t>
  </si>
  <si>
    <t>https://bit.ly/2NbrqF7</t>
  </si>
  <si>
    <t>Julio César Álvarez Martínez</t>
  </si>
  <si>
    <t>Fabián M</t>
  </si>
  <si>
    <t>https://bit.ly/2X40LhP</t>
  </si>
  <si>
    <t>Héctor Gabriel N</t>
  </si>
  <si>
    <t>Culiacán</t>
  </si>
  <si>
    <t>https://bit.ly/2FvfGXF</t>
  </si>
  <si>
    <t>Urbano García Mendoza</t>
  </si>
  <si>
    <t>Tehuacán</t>
  </si>
  <si>
    <t>https://bit.ly/2FwYpgM</t>
  </si>
  <si>
    <t>Efrén Guadalupe Hernández Solís</t>
  </si>
  <si>
    <t>https://bit.ly/2XJdMNp</t>
  </si>
  <si>
    <t>Ricardo Gómez López</t>
  </si>
  <si>
    <t>Monterrey</t>
  </si>
  <si>
    <t>https://bit.ly/2ITyp10</t>
  </si>
  <si>
    <t>Fernando</t>
  </si>
  <si>
    <t>http://bit.ly/36virEa</t>
  </si>
  <si>
    <t>José Ramón Arvizu Espinoza</t>
  </si>
  <si>
    <t>https://bit.ly/2FKqscS</t>
  </si>
  <si>
    <t>Araceli Martínez Guido</t>
  </si>
  <si>
    <t>Morelia</t>
  </si>
  <si>
    <t>https://bit.ly/2XBOukp</t>
  </si>
  <si>
    <t>Omar Cuéllar Sánchez</t>
  </si>
  <si>
    <t>Sergio González Tena</t>
  </si>
  <si>
    <t>Héctor Eduardo  Rendón Ruíz</t>
  </si>
  <si>
    <t>https://bit.ly/2OXzRVf</t>
  </si>
  <si>
    <t>Roberto Quiñones</t>
  </si>
  <si>
    <t>San Blas</t>
  </si>
  <si>
    <t>https://bit.ly/2JfeLgt</t>
  </si>
  <si>
    <t>Marlon González Juanqui</t>
  </si>
  <si>
    <t>https://bit.ly/328RlAz</t>
  </si>
  <si>
    <t>Juan Huerta</t>
  </si>
  <si>
    <t>José Morales Olvera</t>
  </si>
  <si>
    <t>https://bit.ly/327K9EO</t>
  </si>
  <si>
    <t>Héctor Mejía</t>
  </si>
  <si>
    <t>https://bit.ly/32gqp27</t>
  </si>
  <si>
    <t>Pedro Martínez Rendón</t>
  </si>
  <si>
    <t>Guadalupe Santa Ana</t>
  </si>
  <si>
    <t>https://bit.ly/2JzHsTV</t>
  </si>
  <si>
    <t>Feliciano Sarabia Benito</t>
  </si>
  <si>
    <t>Francisco Daniel Tela Flores</t>
  </si>
  <si>
    <t>https://bit.ly/2xySdAj</t>
  </si>
  <si>
    <t>Francisco Javier Rodríguez Jiménez</t>
  </si>
  <si>
    <t>https://bit.ly/2LaORfU</t>
  </si>
  <si>
    <t>https://bit.ly/2XSwDpu</t>
  </si>
  <si>
    <t>Juan C</t>
  </si>
  <si>
    <t>https://bit.ly/2XB6DdX</t>
  </si>
  <si>
    <t>Daniel Armenta Santos</t>
  </si>
  <si>
    <t>San Luis Río Colorado</t>
  </si>
  <si>
    <t>https://bit.ly/2JzABKh</t>
  </si>
  <si>
    <t>Alí Gamel Schnaid Camara</t>
  </si>
  <si>
    <t>Chetumal</t>
  </si>
  <si>
    <t>https://bit.ly/2NPZN4D</t>
  </si>
  <si>
    <t>Armando García Hernández</t>
  </si>
  <si>
    <t>https://bit.ly/2kT6B3E</t>
  </si>
  <si>
    <t xml:space="preserve">José Cruz González </t>
  </si>
  <si>
    <t>Mezquital</t>
  </si>
  <si>
    <t>https://bit.ly/2XBN4ai</t>
  </si>
  <si>
    <t>Luis Carlos Velázquez Castañeda</t>
  </si>
  <si>
    <t>José Domingo Ortiz Moreno</t>
  </si>
  <si>
    <t>Ayzhar Cordova Saucedo</t>
  </si>
  <si>
    <t xml:space="preserve">Jorge Iván Andrade </t>
  </si>
  <si>
    <t>Othoniel Almanza Olvera</t>
  </si>
  <si>
    <t>César Gabriel De la Cruz Hernández</t>
  </si>
  <si>
    <t>Víctor Hugo Padilla Nava</t>
  </si>
  <si>
    <t>Pilcaya</t>
  </si>
  <si>
    <t>https://bit.ly/2xKqXPz</t>
  </si>
  <si>
    <t>Roberto N</t>
  </si>
  <si>
    <t>https://bit.ly/2YataCy</t>
  </si>
  <si>
    <t>Miguel Ángel Sandoval Sosa</t>
  </si>
  <si>
    <t>Chupicuaro</t>
  </si>
  <si>
    <t>https://bit.ly/2XJ9AOE</t>
  </si>
  <si>
    <t>Alonso Martín Terán Hernández</t>
  </si>
  <si>
    <t>Reynosa</t>
  </si>
  <si>
    <t>https://bit.ly/2XNcfGP</t>
  </si>
  <si>
    <t>Ángel Carrillo Rey</t>
  </si>
  <si>
    <t>Valle de Zaragoza</t>
  </si>
  <si>
    <t>https://bit.ly/2xT8qkg</t>
  </si>
  <si>
    <t>Ramón Horacio Galindo Castañón</t>
  </si>
  <si>
    <t>Gustavo Ramírez Jiménez</t>
  </si>
  <si>
    <t>Salvador Omar Araiza</t>
  </si>
  <si>
    <t>Gustavo Adolfo Moreno López</t>
  </si>
  <si>
    <t>https://bit.ly/2y1xcyL</t>
  </si>
  <si>
    <t>Luis Arturo Joya Ramírez</t>
  </si>
  <si>
    <t>Tecate</t>
  </si>
  <si>
    <t>https://bit.ly/2JICy8D</t>
  </si>
  <si>
    <t>Alejandro Rangel</t>
  </si>
  <si>
    <t>Acámbaro</t>
  </si>
  <si>
    <t>https://bit.ly/2K2w4QM</t>
  </si>
  <si>
    <t>Heriberto Gutiérrez Martínez</t>
  </si>
  <si>
    <t>https://bit.ly/32Q6yXt</t>
  </si>
  <si>
    <t>Fernando Villegas</t>
  </si>
  <si>
    <t>San Miguel de Allende</t>
  </si>
  <si>
    <t>https://bit.ly/2YeEhqn</t>
  </si>
  <si>
    <t>Valentín Vargas</t>
  </si>
  <si>
    <t>San miguel de Allende</t>
  </si>
  <si>
    <t>Leobardo Velasco</t>
  </si>
  <si>
    <t>Tingüindin</t>
  </si>
  <si>
    <t>https://bit.ly/2Ogo3NG</t>
  </si>
  <si>
    <t>Miguel Carabes</t>
  </si>
  <si>
    <t>Víctor Caballero López</t>
  </si>
  <si>
    <t>Tlaxiaco</t>
  </si>
  <si>
    <t>https://bit.ly/2SDpzaV</t>
  </si>
  <si>
    <t>Daniel Herrera García</t>
  </si>
  <si>
    <t>Huimilpan</t>
  </si>
  <si>
    <t>https://bit.ly/2MgVvAY</t>
  </si>
  <si>
    <t>Apolinar Camacho Martínez</t>
  </si>
  <si>
    <t xml:space="preserve">Juan Gabriel Bejarano Vázquez </t>
  </si>
  <si>
    <t>https://bit.ly/2ZjmrDF</t>
  </si>
  <si>
    <t>Víctor Hugo Salazar</t>
  </si>
  <si>
    <t>Juan Aldama</t>
  </si>
  <si>
    <t>https://bit.ly/314Xcph</t>
  </si>
  <si>
    <t>Manuel de Jesús N.</t>
  </si>
  <si>
    <t>Jesús Rafael Valenzuela Chávez</t>
  </si>
  <si>
    <t>https://bit.ly/2KeeFF0</t>
  </si>
  <si>
    <t>Arturo Gómez Vargas</t>
  </si>
  <si>
    <t>Tepatitlán</t>
  </si>
  <si>
    <t>https://bit.ly/2T5r0iM</t>
  </si>
  <si>
    <t>Juan Manuel Hernández</t>
  </si>
  <si>
    <t>Juan Antonio Rodríguez Zepeda</t>
  </si>
  <si>
    <t>https://bit.ly/335GRlY</t>
  </si>
  <si>
    <t>Alex Iván Gámez Navarro</t>
  </si>
  <si>
    <t>https://bit.ly/2MSyWmk</t>
  </si>
  <si>
    <t>Juan Carlos Mazariegos</t>
  </si>
  <si>
    <t>Motozintla</t>
  </si>
  <si>
    <t>https://bit.ly/2YZuZyV</t>
  </si>
  <si>
    <t>Carlos Anastasio</t>
  </si>
  <si>
    <t>Guardia</t>
  </si>
  <si>
    <t>https://bit.ly/2H3wWUR</t>
  </si>
  <si>
    <t>Jaime Lemus Belmonte</t>
  </si>
  <si>
    <t>Jiutepec</t>
  </si>
  <si>
    <t>https://bit.ly/2P0KXJ6</t>
  </si>
  <si>
    <t>Héctor Martínez Mata</t>
  </si>
  <si>
    <t>https://bit.ly/2L2SiD1</t>
  </si>
  <si>
    <t xml:space="preserve">Manuel Hernández </t>
  </si>
  <si>
    <t>https://bit.ly/30cmAta</t>
  </si>
  <si>
    <t>Nemesio N</t>
  </si>
  <si>
    <t>https://bit.ly/33RSWvE</t>
  </si>
  <si>
    <t>Genaro Martínez Ramos</t>
  </si>
  <si>
    <t>https://bit.ly/2KPz1FS</t>
  </si>
  <si>
    <t>Manuel Oswaldo Marrufo Duarte</t>
  </si>
  <si>
    <t>https://bit.ly/2NjO4JQ</t>
  </si>
  <si>
    <t>Raymundo Gutiérrez</t>
  </si>
  <si>
    <t>https://bit.ly/30pRoGZ</t>
  </si>
  <si>
    <t>Eliseo N</t>
  </si>
  <si>
    <t>Huixquilucan</t>
  </si>
  <si>
    <t>https://bit.ly/2ZfgQmc</t>
  </si>
  <si>
    <t>Raúl N</t>
  </si>
  <si>
    <t>Nuevo Laredo</t>
  </si>
  <si>
    <t>https://bit.ly/2zjnckQ</t>
  </si>
  <si>
    <t>Héctor N</t>
  </si>
  <si>
    <t>Santa Catarina</t>
  </si>
  <si>
    <t>https://bit.ly/2KXaj6H</t>
  </si>
  <si>
    <t xml:space="preserve">Juan de Dios Vázquez Grande </t>
  </si>
  <si>
    <t>https://bit.ly/34cfVSf</t>
  </si>
  <si>
    <t>Misael N</t>
  </si>
  <si>
    <t>https://bit.ly/2LmaPKz</t>
  </si>
  <si>
    <t>Germán N</t>
  </si>
  <si>
    <t>José Luis Ceja Moctezuma</t>
  </si>
  <si>
    <t>Espinal</t>
  </si>
  <si>
    <t>https://bit.ly/2lI4YpF</t>
  </si>
  <si>
    <t>Vany Rodríguez Méndez</t>
  </si>
  <si>
    <t>https://bit.ly/2m8UmAt</t>
  </si>
  <si>
    <t>Julio Cerrillo Antimo</t>
  </si>
  <si>
    <t>José Norberto Juárez Reyes</t>
  </si>
  <si>
    <t>José Erasmo Fuentes Damián</t>
  </si>
  <si>
    <t>Silao</t>
  </si>
  <si>
    <t>https://bit.ly/2m2j8C6</t>
  </si>
  <si>
    <t>Erick Rodríguez Juárez</t>
  </si>
  <si>
    <t>Tecamac</t>
  </si>
  <si>
    <t>https://bit.ly/2lSOr24</t>
  </si>
  <si>
    <t>Everardo Prado</t>
  </si>
  <si>
    <t>Ojuelos</t>
  </si>
  <si>
    <t>https://bit.ly/2kkbiDB </t>
  </si>
  <si>
    <t>María del Rosario</t>
  </si>
  <si>
    <t>Poncitlán</t>
  </si>
  <si>
    <t>https://bit.ly/2kr5LLy</t>
  </si>
  <si>
    <t>Guadalupe Domínguez Córdova</t>
  </si>
  <si>
    <t>https://bit.ly/2kRzygz</t>
  </si>
  <si>
    <t>Jorge Quiroz Juárez</t>
  </si>
  <si>
    <t>Temapache</t>
  </si>
  <si>
    <t>https://bit.ly/2ktbxfG</t>
  </si>
  <si>
    <t>Cuauhtémoc Izquierdo</t>
  </si>
  <si>
    <t>Salamanca</t>
  </si>
  <si>
    <t>https://bit.ly/2kZKtER</t>
  </si>
  <si>
    <t>Efrén Z. S</t>
  </si>
  <si>
    <t>José Manuel Rodríguez García</t>
  </si>
  <si>
    <t>https://bit.ly/2lYksWJ</t>
  </si>
  <si>
    <t>Federico Macías</t>
  </si>
  <si>
    <t>Eduardo Salvador Jiménez Rodríguez</t>
  </si>
  <si>
    <t>José Sergio Domínguez Zaragoza</t>
  </si>
  <si>
    <t>Octavio Laguna Carrillo</t>
  </si>
  <si>
    <t>https://bit.ly/2kKBozV</t>
  </si>
  <si>
    <t>https://bit.ly/2mv2pru</t>
  </si>
  <si>
    <t>Jorge Cisneros Rangel</t>
  </si>
  <si>
    <t>Huanímaro</t>
  </si>
  <si>
    <t>https://bit.ly/2kWPG0f</t>
  </si>
  <si>
    <t>Francisco Manuel González Borbón</t>
  </si>
  <si>
    <t>https://bit.ly/2kKYbeV</t>
  </si>
  <si>
    <t>Carlos Arturo Sinohui Daniel</t>
  </si>
  <si>
    <t>Carlos Lechuga Bastidas</t>
  </si>
  <si>
    <t>https://bit.ly/2p2jlXI</t>
  </si>
  <si>
    <t>José Antonio Archi Yamá</t>
  </si>
  <si>
    <t>https://bit.ly/2m23vLa </t>
  </si>
  <si>
    <t>Luis Alberto</t>
  </si>
  <si>
    <t>http://bit.ly/2CfF9m3</t>
  </si>
  <si>
    <t>Sergio Morales Casas</t>
  </si>
  <si>
    <t>https://bit.ly/2m8hvD0</t>
  </si>
  <si>
    <t>Tlalpan</t>
  </si>
  <si>
    <t>https://bit.ly/2mem6DC</t>
  </si>
  <si>
    <t>Gerardo Rafael Soriano Álvarez</t>
  </si>
  <si>
    <t>https://bit.ly/2nbyaX1</t>
  </si>
  <si>
    <t>Albin Iván López Valenzuela</t>
  </si>
  <si>
    <t>https://bit.ly/2n9h10b</t>
  </si>
  <si>
    <t>Àngel Téllez Nicolás</t>
  </si>
  <si>
    <t>Bochil</t>
  </si>
  <si>
    <t>https://bit.ly/2moBdLm</t>
  </si>
  <si>
    <t>Filomeno Martínez</t>
  </si>
  <si>
    <t>Xochimilco</t>
  </si>
  <si>
    <t>https://bit.ly/2pvpiwB</t>
  </si>
  <si>
    <t>Ismael Muñoz Aviña</t>
  </si>
  <si>
    <t>http://bit.ly/2Ox2hmF</t>
  </si>
  <si>
    <t>Juan Tepach Lagunes</t>
  </si>
  <si>
    <t>Valparaíso</t>
  </si>
  <si>
    <t>https://bit.ly/2oVah6A</t>
  </si>
  <si>
    <t xml:space="preserve">Sergio Castillo Hernández </t>
  </si>
  <si>
    <t>https://bit.ly/36o33JY</t>
  </si>
  <si>
    <t>Pedro Aguilar Zavala</t>
  </si>
  <si>
    <t>https://bit.ly/2noddIE</t>
  </si>
  <si>
    <t>David Luna González</t>
  </si>
  <si>
    <t>Víctor Castillo</t>
  </si>
  <si>
    <t>Salvador G</t>
  </si>
  <si>
    <t>https://bit.ly/2nhZDXn</t>
  </si>
  <si>
    <t>Wilbert Méndez</t>
  </si>
  <si>
    <t>Santiago Xaniaca</t>
  </si>
  <si>
    <t>https://bit.ly/2Ovv3EX</t>
  </si>
  <si>
    <t>Christian Ramos Amarillas</t>
  </si>
  <si>
    <t>Trinidad Martínez López</t>
  </si>
  <si>
    <t>https://bit.ly/2AYEyo2</t>
  </si>
  <si>
    <t>Javier Gutiérrez Palacios</t>
  </si>
  <si>
    <t>San Luis de la Paz</t>
  </si>
  <si>
    <t>https://bit.ly/32g73ts</t>
  </si>
  <si>
    <t>Cástulo Vázquez</t>
  </si>
  <si>
    <t>https://bit.ly/2VRCmsb</t>
  </si>
  <si>
    <t>Edder Paul Negrete Trejo</t>
  </si>
  <si>
    <t>Aguililla</t>
  </si>
  <si>
    <t>https://bit.ly/35Gw1nP</t>
  </si>
  <si>
    <t>Juvenal López Castolo</t>
  </si>
  <si>
    <t>Maurilio Días Guillén</t>
  </si>
  <si>
    <t>Marco Antonio González Pineda</t>
  </si>
  <si>
    <t>Luis Ángel Carrillo Rojas</t>
  </si>
  <si>
    <t>Arturo Jonathan Lechuga Guerrero</t>
  </si>
  <si>
    <t>Reynaldo Villegas Álvarez</t>
  </si>
  <si>
    <t>Gabriel Ángeles Catana</t>
  </si>
  <si>
    <t>Pablo Sergio Reynel Murillo</t>
  </si>
  <si>
    <t>Caín de Jesús Nazario Trejo</t>
  </si>
  <si>
    <t>Pedro Cruz Flores</t>
  </si>
  <si>
    <t>José Manuel Cervantes Ponce</t>
  </si>
  <si>
    <t>Luis Gerardo Peralta Pérez</t>
  </si>
  <si>
    <t>Francisco Valencia Flores</t>
  </si>
  <si>
    <t xml:space="preserve">Chicoloapan </t>
  </si>
  <si>
    <t>https://bit.ly/2MOpjDN</t>
  </si>
  <si>
    <t>Luis Carlos González Acosta</t>
  </si>
  <si>
    <t>https://bit.ly/35SppTD</t>
  </si>
  <si>
    <t>Oswaldo Alejo</t>
  </si>
  <si>
    <t>Salvador Ramos García</t>
  </si>
  <si>
    <t>http://bit.ly/2r9SQQW</t>
  </si>
  <si>
    <t>Ramón Lara Rodríguez</t>
  </si>
  <si>
    <t>https://bit.ly/33INYQM</t>
  </si>
  <si>
    <t>https://bit.ly/2Wbj9BW</t>
  </si>
  <si>
    <t>Fildemar Zúñiga Flores</t>
  </si>
  <si>
    <t>https://bit.ly/35EI5pz</t>
  </si>
  <si>
    <t>Bladimir López Rodríguez</t>
  </si>
  <si>
    <t>Saltillo</t>
  </si>
  <si>
    <t>https://bit.ly/33Tm6to</t>
  </si>
  <si>
    <t>CIudad de México</t>
  </si>
  <si>
    <t>https://bit.ly/2Pc3jFy</t>
  </si>
  <si>
    <t>José Eduardo Gómez Román</t>
  </si>
  <si>
    <t>https://bit.ly/32XY0h9</t>
  </si>
  <si>
    <t xml:space="preserve">Héctor Corona </t>
  </si>
  <si>
    <t>https://bit.ly/34rURXj</t>
  </si>
  <si>
    <t>Francisco Javier Ontiveros Reyes</t>
  </si>
  <si>
    <t>Aldama</t>
  </si>
  <si>
    <t>https://bit.ly/2ood0FQ</t>
  </si>
  <si>
    <t>Gerardo Barajas Chávez</t>
  </si>
  <si>
    <t>Jesús Irepan Rojas Villanueva</t>
  </si>
  <si>
    <t>https://bit.ly/2MWJLDB</t>
  </si>
  <si>
    <t>José Terrazas Jiménez</t>
  </si>
  <si>
    <t>Apaseo el Alto</t>
  </si>
  <si>
    <t>https://bit.ly/331dSQ1</t>
  </si>
  <si>
    <t>Gabriela Flores Rosales</t>
  </si>
  <si>
    <t>Torreón</t>
  </si>
  <si>
    <t>http://bit.ly/2qffRC7</t>
  </si>
  <si>
    <t>Mauricio Pastelín Pérez</t>
  </si>
  <si>
    <t>Villa de Etla</t>
  </si>
  <si>
    <t>http://bit.ly/33msxWa</t>
  </si>
  <si>
    <t>José Juan Peña</t>
  </si>
  <si>
    <t>http://bit.ly/2NjQFmF</t>
  </si>
  <si>
    <t>Héctor Mora Gómez</t>
  </si>
  <si>
    <t>http://bit.ly/2qlj9mV</t>
  </si>
  <si>
    <t>Eduardo</t>
  </si>
  <si>
    <t>http://bit.ly/32qeRb8</t>
  </si>
  <si>
    <t>Gaspar</t>
  </si>
  <si>
    <t>Huimanguillo</t>
  </si>
  <si>
    <t>http://bit.ly/2NNEcqo</t>
  </si>
  <si>
    <t>Luciano De la Torre Carlo</t>
  </si>
  <si>
    <t>http://bit.ly/2NNmCml</t>
  </si>
  <si>
    <t>Valentín N.</t>
  </si>
  <si>
    <t>Zitlala</t>
  </si>
  <si>
    <t>http://bit.ly/32rfqkU</t>
  </si>
  <si>
    <t>Guillermo León Patiño</t>
  </si>
  <si>
    <t>http://bit.ly/2riANbm</t>
  </si>
  <si>
    <t>Izel N</t>
  </si>
  <si>
    <t>http://bit.ly/2K7qc9O</t>
  </si>
  <si>
    <t>Adrián N</t>
  </si>
  <si>
    <t>Óscar Marroquín Hernández</t>
  </si>
  <si>
    <t>Rafael Negrete</t>
  </si>
  <si>
    <t>http://bit.ly/34NSrST</t>
  </si>
  <si>
    <t>Máximo Medrano Onofre</t>
  </si>
  <si>
    <t>San Vicente Coatlán</t>
  </si>
  <si>
    <t>http://bit.ly/2K8KpvU</t>
  </si>
  <si>
    <t xml:space="preserve">Hildeberto de Jesús Flores Ibáñez </t>
  </si>
  <si>
    <t xml:space="preserve">Pedro López Ramírez </t>
  </si>
  <si>
    <t>Bryan de Jesús Talledos Toribio</t>
  </si>
  <si>
    <t>Germán Jiménez López</t>
  </si>
  <si>
    <t>Rodrigo Morales Gámez</t>
  </si>
  <si>
    <t>http://bit.ly/2Cx6ZKm</t>
  </si>
  <si>
    <t>José Luis Guerrero Sánchez</t>
  </si>
  <si>
    <t>http://bit.ly/2raYemM</t>
  </si>
  <si>
    <t>Adalberto Ochoa</t>
  </si>
  <si>
    <t>http://bit.ly/2NZb2Wz</t>
  </si>
  <si>
    <t>Jorge Luis</t>
  </si>
  <si>
    <t>Coatlán del Río</t>
  </si>
  <si>
    <t>http://bit.ly/35hSjeB</t>
  </si>
  <si>
    <t>Javier</t>
  </si>
  <si>
    <t>http://bit.ly/2XrP2Xz</t>
  </si>
  <si>
    <t xml:space="preserve">Sinhué Domínguez </t>
  </si>
  <si>
    <t>http://bit.ly/35eXYSE</t>
  </si>
  <si>
    <t xml:space="preserve">Alejandro González </t>
  </si>
  <si>
    <t>http://bit.ly/37lRymB</t>
  </si>
  <si>
    <t>Fresnillo</t>
  </si>
  <si>
    <t>http://bit.ly/34972Zd</t>
  </si>
  <si>
    <t>Elías Rodríguez Rosas</t>
  </si>
  <si>
    <t>Manuel Doblado</t>
  </si>
  <si>
    <t>http://bit.ly/2QHxiWv</t>
  </si>
  <si>
    <t>Julio César Sigala Chávez</t>
  </si>
  <si>
    <t>http://bit.ly/2XCcsJI</t>
  </si>
  <si>
    <t>Alex Correa</t>
  </si>
  <si>
    <t>http://bit.ly/35Iu4GT</t>
  </si>
  <si>
    <t xml:space="preserve">Gustavo Alberto Villaseñor Salazar </t>
  </si>
  <si>
    <t>http://bit.ly/34lDwPR</t>
  </si>
  <si>
    <t>Óscar Edgar Flores Hernández</t>
  </si>
  <si>
    <t>Alberto R.S.</t>
  </si>
  <si>
    <t>http://bit.ly/2sbxnaQ</t>
  </si>
  <si>
    <t>Raúl N.</t>
  </si>
  <si>
    <t>http://bit.ly/37AU7Bs</t>
  </si>
  <si>
    <t>Elizabeth N</t>
  </si>
  <si>
    <t>http://bit.ly/2OHz5IN</t>
  </si>
  <si>
    <t>Jurger Jair Martínez Ruiz</t>
  </si>
  <si>
    <t>Tlalixcoyan</t>
  </si>
  <si>
    <t>http://bit.ly/2XOejLr</t>
  </si>
  <si>
    <t xml:space="preserve">Jesús Nájera </t>
  </si>
  <si>
    <t>http://bit.ly/33kGx1x</t>
  </si>
  <si>
    <t>Antonio C.P.</t>
  </si>
  <si>
    <t>http://bit.ly/33tMklw</t>
  </si>
  <si>
    <t>Emmanuel Azueta</t>
  </si>
  <si>
    <t>Paraíso</t>
  </si>
  <si>
    <t>http://bit.ly/35ERTPG</t>
  </si>
  <si>
    <t>Fernando Miranda</t>
  </si>
  <si>
    <t>Cortazar</t>
  </si>
  <si>
    <t>http://bit.ly/2PqDqS0</t>
  </si>
  <si>
    <t>Jorge Cruz</t>
  </si>
  <si>
    <t>Juitepec</t>
  </si>
  <si>
    <t>http://bit.ly/2ReWLXM</t>
  </si>
  <si>
    <t xml:space="preserve">Teocaltiche </t>
  </si>
  <si>
    <t>http://bit.ly/33H3tsb</t>
  </si>
  <si>
    <t>Villa Unión</t>
  </si>
  <si>
    <t>http://bit.ly/2OIfhX1</t>
  </si>
  <si>
    <t>Hugo Trejo Pasaran</t>
  </si>
  <si>
    <t>Tulúm</t>
  </si>
  <si>
    <t>http://bit.ly/2OJ2YJG</t>
  </si>
  <si>
    <t>Pablo César Almaraz Macías</t>
  </si>
  <si>
    <t>http://bit.ly/2P3yGR3</t>
  </si>
  <si>
    <t>Josúe N.</t>
  </si>
  <si>
    <t>http://bit.ly/2Y8Nyle</t>
  </si>
  <si>
    <t>Epitacio Huerta</t>
  </si>
  <si>
    <t>http://bit.ly/2DMybWc</t>
  </si>
  <si>
    <t>J. Buenaventura Hernández Romero</t>
  </si>
  <si>
    <t>http://bit.ly/2OPNNic</t>
  </si>
  <si>
    <t>Victor Hugo Reyes Méndez</t>
  </si>
  <si>
    <t xml:space="preserve">Tecamachalco </t>
  </si>
  <si>
    <t>http://bit.ly/2PcU6LI</t>
  </si>
  <si>
    <t>Raúl R.</t>
  </si>
  <si>
    <t>http://bit.ly/34TRGIt</t>
  </si>
  <si>
    <t>Ricardo C.</t>
  </si>
  <si>
    <t>Ortiz Chávez</t>
  </si>
  <si>
    <t>http://bit.ly/2RqLdAO</t>
  </si>
  <si>
    <t>Omar N.</t>
  </si>
  <si>
    <t>http://bit.ly/2RxtmYS</t>
  </si>
  <si>
    <t>Gerardo Reza</t>
  </si>
  <si>
    <t>Yautepec</t>
  </si>
  <si>
    <t>http://bit.ly/2YjRFei</t>
  </si>
  <si>
    <t>Juan David Juárez López</t>
  </si>
  <si>
    <t>http://bit.ly/34TC33E</t>
  </si>
  <si>
    <t>Ricardo Armando Cerón Meléndez</t>
  </si>
  <si>
    <t>http://bit.ly/3662IdC</t>
  </si>
  <si>
    <t>Martín Salinas Sánchez</t>
  </si>
  <si>
    <t>http://bit.ly/346kZWM</t>
  </si>
  <si>
    <t>Jesús Iván “N”</t>
  </si>
  <si>
    <t>Choix</t>
  </si>
  <si>
    <t>http://bit.ly/2LzxqnK</t>
  </si>
  <si>
    <t>Antonio Ramírez Delgado</t>
  </si>
  <si>
    <t>http://bit.ly/2sUJPMu</t>
  </si>
  <si>
    <t>Julio César N.</t>
  </si>
  <si>
    <t>http://bit.ly/2t0pcyv</t>
  </si>
  <si>
    <t>Ebodio Díaz Hernández</t>
  </si>
  <si>
    <t>Álvaro Obregón</t>
  </si>
  <si>
    <t>http://bit.ly/35fSLKZ</t>
  </si>
  <si>
    <t>Antonio Villarreal González</t>
  </si>
  <si>
    <t>http://bit.ly/34gSxlp</t>
  </si>
  <si>
    <t>Rodrigo Juárez</t>
  </si>
  <si>
    <t>http://bit.ly/2Pgp72A</t>
  </si>
  <si>
    <t>Villagrán</t>
  </si>
  <si>
    <t>http://bit.ly/36uPqrk</t>
  </si>
  <si>
    <t>Irving Urive Martínez</t>
  </si>
  <si>
    <t>http://bit.ly/2Ec3fz3</t>
  </si>
  <si>
    <t>Alejandro González Rivera</t>
  </si>
  <si>
    <t>Gerardo Octavio Solís Gómez</t>
  </si>
  <si>
    <t>http://bit.ly/2RPC6tv</t>
  </si>
  <si>
    <t>http://bit.ly/2t8jzyj</t>
  </si>
  <si>
    <t>Pedro Antonio Neri Morales</t>
  </si>
  <si>
    <t>http://bit.ly/38y3jqR</t>
  </si>
  <si>
    <t xml:space="preserve">Roberto López Lozano </t>
  </si>
  <si>
    <t>María Guadalupe López Patiño</t>
  </si>
  <si>
    <t>José Juan de la Fuente Villalpando</t>
  </si>
  <si>
    <t>Gabriela Núñez Duarte</t>
  </si>
  <si>
    <t>http://bit.ly/2suVoKc</t>
  </si>
  <si>
    <t>María Sonia Arellano Mendoza</t>
  </si>
  <si>
    <t>http://bit.ly/36Qx84j</t>
  </si>
  <si>
    <t>Marco Antonio Solís</t>
  </si>
  <si>
    <t>Tarímbaro</t>
  </si>
  <si>
    <t>http://bit.ly/36BCUGw</t>
  </si>
  <si>
    <t>Israel Meza Duran</t>
  </si>
  <si>
    <t>http://bit.ly/2YXCDev</t>
  </si>
  <si>
    <t>Alfredo Guadarrama</t>
  </si>
  <si>
    <t>http://bit.ly/2YRatlk</t>
  </si>
  <si>
    <t>http://bit.ly/38PHseA</t>
  </si>
  <si>
    <t>http://bit.ly/2PSjDtX</t>
  </si>
  <si>
    <t>Napoleón Estrada</t>
  </si>
  <si>
    <t>http://bit.ly/2M6RgXH</t>
  </si>
  <si>
    <t xml:space="preserve"> Elizabeth Mapo</t>
  </si>
  <si>
    <t>Daniel Sánchez Ibarra</t>
  </si>
  <si>
    <t>San Miguel Xoxtla</t>
  </si>
  <si>
    <t>http://bit.ly/2Sai6SS</t>
  </si>
  <si>
    <t>Luis Antonio Ramos Barragán</t>
  </si>
  <si>
    <t>Jose Luis Hernández Juárez</t>
  </si>
  <si>
    <t>http://bit.ly/2ECuoLr</t>
  </si>
  <si>
    <t>Jorge Valtierra Herrera</t>
  </si>
  <si>
    <t>http://bit.ly/394zbnc</t>
  </si>
  <si>
    <t>http://bit.ly/36SEuEe</t>
  </si>
  <si>
    <t>David Alfredo Neira Llanas</t>
  </si>
  <si>
    <t>San Pedro Garza García</t>
  </si>
  <si>
    <t>http://bit.ly/2MhnEa6</t>
  </si>
  <si>
    <t>Jesús Moreno de Haro</t>
  </si>
  <si>
    <t>Cupertino Reyes</t>
  </si>
  <si>
    <t>http://bit.ly/2EDneqr</t>
  </si>
  <si>
    <t xml:space="preserve">Álvaro Villegas </t>
  </si>
  <si>
    <t>http://bit.ly/396Li34</t>
  </si>
  <si>
    <t>Cancún</t>
  </si>
  <si>
    <t>http://bit.ly/2SjQHxK</t>
  </si>
  <si>
    <t>Irán Morales Beltrán</t>
  </si>
  <si>
    <t>Nogales</t>
  </si>
  <si>
    <t>http://bit.ly/2PThgbr</t>
  </si>
  <si>
    <t>Rafael Alesio Lugo Corrales</t>
  </si>
  <si>
    <t>Vicente Guerrero</t>
  </si>
  <si>
    <t>http://bit.ly/2su8qbh</t>
  </si>
  <si>
    <t>Antonio N.</t>
  </si>
  <si>
    <t>Tarimoro</t>
  </si>
  <si>
    <t>http://bit.ly/2tPWdhg</t>
  </si>
  <si>
    <t>Gloria N.</t>
  </si>
  <si>
    <t>Eduardo N.</t>
  </si>
  <si>
    <t>http://bit.ly/2F0SXSO</t>
  </si>
  <si>
    <t>Miguel Aurelio García Aldaba</t>
  </si>
  <si>
    <t xml:space="preserve">Piedras Negras </t>
  </si>
  <si>
    <t>http://bit.ly/353CyYi</t>
  </si>
  <si>
    <t>Guillermo N.</t>
  </si>
  <si>
    <t>http://bit.ly/2SvNLhB</t>
  </si>
  <si>
    <t>Enrique Miguel Vicente</t>
  </si>
  <si>
    <t>http://bit.ly/2MwoNuv</t>
  </si>
  <si>
    <t>http://bit.ly/350JKV8</t>
  </si>
  <si>
    <t>Celondio S.</t>
  </si>
  <si>
    <t>Buenavista</t>
  </si>
  <si>
    <t>http://bit.ly/2sTWQ9p</t>
  </si>
  <si>
    <t>Hugo Isidro Ramos</t>
  </si>
  <si>
    <t>Múzquiz</t>
  </si>
  <si>
    <t>http://bit.ly/2QrEYM9</t>
  </si>
  <si>
    <t>Jorge Alejandro Núñez Leyva</t>
  </si>
  <si>
    <t>http://bit.ly/300Ltca</t>
  </si>
  <si>
    <t>David H.B</t>
  </si>
  <si>
    <t>http://bit.ly/37Hy5fv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</si>
</sst>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25">
    <font>
      <sz val="11.0"/>
      <color theme="1"/>
      <name val="Calibri"/>
      <scheme val="minor"/>
    </font>
    <font>
      <sz val="12.0"/>
      <color theme="0"/>
      <name val="Calibri"/>
      <scheme val="minor"/>
    </font>
    <font>
      <sz val="11.0"/>
      <color theme="1"/>
      <name val="Calibri"/>
    </font>
    <font>
      <u/>
      <sz val="11.0"/>
      <color theme="10"/>
      <name val="Calibri"/>
      <scheme val="minor"/>
    </font>
    <font>
      <b/>
      <sz val="18.0"/>
      <color theme="0"/>
      <name val="Calibri"/>
      <scheme val="minor"/>
    </font>
    <font/>
    <font>
      <b/>
      <sz val="16.0"/>
      <color theme="0"/>
      <name val="Calibri"/>
      <scheme val="minor"/>
    </font>
    <font>
      <u/>
      <sz val="11.0"/>
      <color theme="10"/>
    </font>
    <font>
      <sz val="26.0"/>
      <color theme="1"/>
      <name val="Calibri"/>
      <scheme val="minor"/>
    </font>
    <font>
      <b/>
      <sz val="11.0"/>
      <color theme="1"/>
      <name val="Calibri"/>
      <scheme val="minor"/>
    </font>
    <font>
      <color theme="1"/>
      <name val="Calibri"/>
      <scheme val="minor"/>
    </font>
    <font>
      <sz val="14.0"/>
      <color theme="1"/>
      <name val="Calibri"/>
      <scheme val="minor"/>
    </font>
    <font>
      <sz val="16.0"/>
      <color theme="1"/>
      <name val="Calibri"/>
      <scheme val="minor"/>
    </font>
    <font>
      <b/>
      <sz val="14.0"/>
      <color theme="0"/>
      <name val="Calibri"/>
      <scheme val="minor"/>
    </font>
    <font>
      <u/>
      <sz val="11.0"/>
      <color theme="10"/>
      <name val="Calibri"/>
      <scheme val="minor"/>
    </font>
    <font>
      <sz val="14.0"/>
      <color theme="0"/>
      <name val="Calibri"/>
      <scheme val="minor"/>
    </font>
    <font>
      <u/>
      <sz val="11.0"/>
      <color theme="10"/>
      <name val="Calibri"/>
      <scheme val="minor"/>
    </font>
    <font>
      <sz val="20.0"/>
      <color theme="0"/>
      <name val="Calibri"/>
      <scheme val="minor"/>
    </font>
    <font>
      <u/>
      <sz val="11.0"/>
      <color rgb="FF0563C1"/>
    </font>
    <font>
      <sz val="11.0"/>
      <color rgb="FF000000"/>
      <name val="Calibri"/>
      <scheme val="minor"/>
    </font>
    <font>
      <u/>
      <sz val="11.0"/>
      <color theme="1"/>
      <name val="Calibri"/>
      <scheme val="minor"/>
    </font>
    <font>
      <u/>
      <sz val="11.0"/>
      <color theme="10"/>
    </font>
    <font>
      <u/>
      <sz val="11.0"/>
      <color theme="10"/>
    </font>
    <font>
      <u/>
      <sz val="11.0"/>
      <color theme="10"/>
    </font>
    <font>
      <u/>
      <sz val="11.0"/>
      <color theme="10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757070"/>
        <bgColor rgb="FF757070"/>
      </patternFill>
    </fill>
    <fill>
      <patternFill patternType="solid">
        <fgColor rgb="FFC00000"/>
        <bgColor rgb="FFC0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/>
    </border>
    <border>
      <top/>
    </border>
    <border>
      <right/>
      <top/>
    </border>
    <border>
      <right/>
    </border>
    <border>
      <left style="medium">
        <color rgb="FF000000"/>
      </left>
      <bottom/>
    </border>
    <border>
      <bottom/>
    </border>
    <border>
      <right/>
      <bottom/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0" fontId="0" numFmtId="0" xfId="0" applyAlignment="1" applyBorder="1" applyFont="1">
      <alignment horizontal="center" vertical="center"/>
    </xf>
    <xf borderId="1" fillId="0" fontId="0" numFmtId="17" xfId="0" applyAlignment="1" applyBorder="1" applyFont="1" applyNumberForma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center" shrinkToFit="0" wrapText="1"/>
    </xf>
    <xf borderId="2" fillId="3" fontId="4" numFmtId="0" xfId="0" applyAlignment="1" applyBorder="1" applyFill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2" fillId="3" fontId="6" numFmtId="0" xfId="0" applyAlignment="1" applyBorder="1" applyFont="1">
      <alignment horizontal="center" shrinkToFit="0" vertical="center" wrapText="1"/>
    </xf>
    <xf borderId="0" fillId="0" fontId="0" numFmtId="164" xfId="0" applyFont="1" applyNumberFormat="1"/>
    <xf borderId="5" fillId="0" fontId="0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1" fillId="4" fontId="0" numFmtId="0" xfId="0" applyAlignment="1" applyBorder="1" applyFill="1" applyFont="1">
      <alignment horizontal="center" vertical="center"/>
    </xf>
    <xf borderId="2" fillId="0" fontId="8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vertical="center"/>
    </xf>
    <xf borderId="11" fillId="0" fontId="0" numFmtId="0" xfId="0" applyAlignment="1" applyBorder="1" applyFont="1">
      <alignment horizontal="center"/>
    </xf>
    <xf borderId="0" fillId="0" fontId="10" numFmtId="0" xfId="0" applyFont="1"/>
    <xf borderId="12" fillId="0" fontId="11" numFmtId="0" xfId="0" applyAlignment="1" applyBorder="1" applyFont="1">
      <alignment horizontal="center" vertical="center"/>
    </xf>
    <xf borderId="13" fillId="0" fontId="0" numFmtId="0" xfId="0" applyAlignment="1" applyBorder="1" applyFont="1">
      <alignment horizontal="center"/>
    </xf>
    <xf borderId="11" fillId="0" fontId="0" numFmtId="2" xfId="0" applyAlignment="1" applyBorder="1" applyFont="1" applyNumberFormat="1">
      <alignment horizontal="center"/>
    </xf>
    <xf borderId="1" fillId="5" fontId="0" numFmtId="0" xfId="0" applyAlignment="1" applyBorder="1" applyFill="1" applyFont="1">
      <alignment horizontal="center" vertical="center"/>
    </xf>
    <xf borderId="14" fillId="0" fontId="5" numFmtId="0" xfId="0" applyBorder="1" applyFont="1"/>
    <xf borderId="0" fillId="0" fontId="12" numFmtId="0" xfId="0" applyAlignment="1" applyFont="1">
      <alignment vertical="center"/>
    </xf>
    <xf borderId="2" fillId="3" fontId="13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vertical="center" wrapText="1"/>
    </xf>
    <xf borderId="1" fillId="0" fontId="14" numFmtId="0" xfId="0" applyAlignment="1" applyBorder="1" applyFont="1">
      <alignment horizontal="center"/>
    </xf>
    <xf borderId="2" fillId="0" fontId="8" numFmtId="2" xfId="0" applyAlignment="1" applyBorder="1" applyFont="1" applyNumberFormat="1">
      <alignment horizontal="center" shrinkToFit="0" vertical="center" wrapText="1"/>
    </xf>
    <xf borderId="12" fillId="0" fontId="0" numFmtId="0" xfId="0" applyAlignment="1" applyBorder="1" applyFont="1">
      <alignment horizontal="center" vertical="center"/>
    </xf>
    <xf borderId="15" fillId="3" fontId="15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7" fillId="0" fontId="5" numFmtId="0" xfId="0" applyBorder="1" applyFont="1"/>
    <xf borderId="18" fillId="0" fontId="5" numFmtId="0" xfId="0" applyBorder="1" applyFont="1"/>
    <xf borderId="19" fillId="0" fontId="5" numFmtId="0" xfId="0" applyBorder="1" applyFont="1"/>
    <xf borderId="20" fillId="0" fontId="5" numFmtId="0" xfId="0" applyBorder="1" applyFont="1"/>
    <xf borderId="21" fillId="0" fontId="5" numFmtId="0" xfId="0" applyBorder="1" applyFont="1"/>
    <xf borderId="11" fillId="0" fontId="9" numFmtId="0" xfId="0" applyAlignment="1" applyBorder="1" applyFont="1">
      <alignment horizontal="center"/>
    </xf>
    <xf borderId="12" fillId="0" fontId="0" numFmtId="0" xfId="0" applyAlignment="1" applyBorder="1" applyFont="1">
      <alignment horizontal="center" shrinkToFit="0" vertical="center" wrapText="1"/>
    </xf>
    <xf borderId="1" fillId="5" fontId="16" numFmtId="0" xfId="0" applyAlignment="1" applyBorder="1" applyFont="1">
      <alignment horizontal="center"/>
    </xf>
    <xf borderId="12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22" fillId="0" fontId="0" numFmtId="0" xfId="0" applyBorder="1" applyFont="1"/>
    <xf borderId="23" fillId="0" fontId="0" numFmtId="0" xfId="0" applyAlignment="1" applyBorder="1" applyFont="1">
      <alignment horizontal="center"/>
    </xf>
    <xf borderId="24" fillId="0" fontId="0" numFmtId="0" xfId="0" applyBorder="1" applyFont="1"/>
    <xf borderId="25" fillId="6" fontId="0" numFmtId="0" xfId="0" applyBorder="1" applyFill="1" applyFont="1"/>
    <xf borderId="25" fillId="6" fontId="0" numFmtId="0" xfId="0" applyAlignment="1" applyBorder="1" applyFont="1">
      <alignment horizontal="center"/>
    </xf>
    <xf borderId="25" fillId="6" fontId="0" numFmtId="2" xfId="0" applyBorder="1" applyFont="1" applyNumberFormat="1"/>
    <xf borderId="2" fillId="3" fontId="17" numFmtId="0" xfId="0" applyAlignment="1" applyBorder="1" applyFont="1">
      <alignment horizontal="center" shrinkToFit="0" vertical="center" wrapText="1"/>
    </xf>
    <xf borderId="1" fillId="0" fontId="18" numFmtId="0" xfId="0" applyAlignment="1" applyBorder="1" applyFont="1">
      <alignment horizontal="center" readingOrder="0"/>
    </xf>
    <xf borderId="1" fillId="0" fontId="19" numFmtId="0" xfId="0" applyAlignment="1" applyBorder="1" applyFont="1">
      <alignment horizontal="center" vertical="center"/>
    </xf>
    <xf borderId="11" fillId="0" fontId="0" numFmtId="0" xfId="0" applyBorder="1" applyFont="1"/>
    <xf borderId="11" fillId="6" fontId="9" numFmtId="0" xfId="0" applyAlignment="1" applyBorder="1" applyFont="1">
      <alignment horizontal="center"/>
    </xf>
    <xf borderId="26" fillId="6" fontId="9" numFmtId="0" xfId="0" applyAlignment="1" applyBorder="1" applyFont="1">
      <alignment horizontal="center"/>
    </xf>
    <xf borderId="11" fillId="0" fontId="0" numFmtId="0" xfId="0" applyAlignment="1" applyBorder="1" applyFont="1">
      <alignment horizontal="center" vertical="center"/>
    </xf>
    <xf borderId="11" fillId="0" fontId="0" numFmtId="2" xfId="0" applyAlignment="1" applyBorder="1" applyFont="1" applyNumberFormat="1">
      <alignment horizontal="center" vertical="center"/>
    </xf>
    <xf borderId="1" fillId="0" fontId="0" numFmtId="164" xfId="0" applyAlignment="1" applyBorder="1" applyFont="1" applyNumberFormat="1">
      <alignment horizontal="center" vertical="center"/>
    </xf>
    <xf borderId="1" fillId="0" fontId="0" numFmtId="0" xfId="0" applyAlignment="1" applyBorder="1" applyFont="1">
      <alignment horizontal="center" shrinkToFit="0" vertical="center" wrapText="1"/>
    </xf>
    <xf borderId="0" fillId="0" fontId="0" numFmtId="0" xfId="0" applyFont="1"/>
    <xf borderId="1" fillId="5" fontId="0" numFmtId="17" xfId="0" applyAlignment="1" applyBorder="1" applyFont="1" applyNumberFormat="1">
      <alignment horizontal="center" vertical="center"/>
    </xf>
    <xf borderId="1" fillId="5" fontId="2" numFmtId="164" xfId="0" applyAlignment="1" applyBorder="1" applyFont="1" applyNumberFormat="1">
      <alignment horizontal="center" vertical="center"/>
    </xf>
    <xf borderId="1" fillId="5" fontId="20" numFmtId="0" xfId="0" applyAlignment="1" applyBorder="1" applyFont="1">
      <alignment horizontal="center"/>
    </xf>
    <xf borderId="27" fillId="5" fontId="0" numFmtId="0" xfId="0" applyBorder="1" applyFont="1"/>
    <xf borderId="1" fillId="0" fontId="2" numFmtId="0" xfId="0" applyAlignment="1" applyBorder="1" applyFont="1">
      <alignment horizontal="center" vertical="center"/>
    </xf>
    <xf borderId="1" fillId="5" fontId="0" numFmtId="0" xfId="0" applyAlignment="1" applyBorder="1" applyFont="1">
      <alignment horizontal="center" shrinkToFit="0" vertical="center" wrapText="1"/>
    </xf>
    <xf borderId="1" fillId="0" fontId="21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shrinkToFit="0" vertical="center" wrapText="1"/>
    </xf>
    <xf borderId="0" fillId="0" fontId="23" numFmtId="0" xfId="0" applyFont="1"/>
    <xf borderId="0" fillId="0" fontId="0" numFmtId="0" xfId="0" applyAlignment="1" applyFont="1">
      <alignment horizontal="center"/>
    </xf>
    <xf borderId="1" fillId="5" fontId="0" numFmtId="164" xfId="0" applyAlignment="1" applyBorder="1" applyFont="1" applyNumberFormat="1">
      <alignment horizontal="center" vertical="center"/>
    </xf>
    <xf borderId="28" fillId="0" fontId="0" numFmtId="0" xfId="0" applyAlignment="1" applyBorder="1" applyFont="1">
      <alignment horizontal="center" vertical="center"/>
    </xf>
    <xf borderId="1" fillId="4" fontId="9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Policías asesinados por mes durante 2019</a:t>
            </a:r>
          </a:p>
        </c:rich>
      </c:tx>
      <c:overlay val="0"/>
    </c:title>
    <c:plotArea>
      <c:layout>
        <c:manualLayout>
          <c:xMode val="edge"/>
          <c:yMode val="edge"/>
          <c:x val="0.08525532889578356"/>
          <c:y val="0.1596348467075438"/>
          <c:w val="0.8864435921932318"/>
          <c:h val="0.6384732473923413"/>
        </c:manualLayout>
      </c:layout>
      <c:lineChart>
        <c:varyColors val="0"/>
        <c:ser>
          <c:idx val="0"/>
          <c:order val="0"/>
          <c:tx>
            <c:v>Número</c:v>
          </c:tx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'Base de datos'!$L$46:$W$46</c:f>
              <c:numCache/>
            </c:numRef>
          </c:val>
          <c:smooth val="0"/>
        </c:ser>
        <c:axId val="487839420"/>
        <c:axId val="691185715"/>
      </c:lineChart>
      <c:catAx>
        <c:axId val="4878394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91185715"/>
      </c:catAx>
      <c:valAx>
        <c:axId val="6911857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Número de policías asesinados</a:t>
                </a:r>
              </a:p>
            </c:rich>
          </c:tx>
          <c:layout>
            <c:manualLayout>
              <c:xMode val="edge"/>
              <c:yMode val="edge"/>
              <c:x val="0.014150539455492335"/>
              <c:y val="0.209121455220261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87839420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0</xdr:colOff>
      <xdr:row>49</xdr:row>
      <xdr:rowOff>180975</xdr:rowOff>
    </xdr:from>
    <xdr:ext cx="7219950" cy="3276600"/>
    <xdr:graphicFrame>
      <xdr:nvGraphicFramePr>
        <xdr:cNvPr id="148768991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bit.ly/2WTwDlC" TargetMode="External"/><Relationship Id="rId190" Type="http://schemas.openxmlformats.org/officeDocument/2006/relationships/hyperlink" Target="http://bit.ly/300Ltca" TargetMode="External"/><Relationship Id="rId42" Type="http://schemas.openxmlformats.org/officeDocument/2006/relationships/hyperlink" Target="https://bit.ly/2WTwDlC" TargetMode="External"/><Relationship Id="rId41" Type="http://schemas.openxmlformats.org/officeDocument/2006/relationships/hyperlink" Target="https://bit.ly/2WTwDlC" TargetMode="External"/><Relationship Id="rId44" Type="http://schemas.openxmlformats.org/officeDocument/2006/relationships/hyperlink" Target="https://bit.ly/2WTwDlC" TargetMode="External"/><Relationship Id="rId43" Type="http://schemas.openxmlformats.org/officeDocument/2006/relationships/hyperlink" Target="https://bit.ly/2WTwDlC" TargetMode="External"/><Relationship Id="rId46" Type="http://schemas.openxmlformats.org/officeDocument/2006/relationships/hyperlink" Target="https://bit.ly/2N5uAXa" TargetMode="External"/><Relationship Id="rId45" Type="http://schemas.openxmlformats.org/officeDocument/2006/relationships/hyperlink" Target="https://bit.ly/2SFbJbA" TargetMode="External"/><Relationship Id="rId191" Type="http://schemas.openxmlformats.org/officeDocument/2006/relationships/drawing" Target="../drawings/drawing1.xml"/><Relationship Id="rId107" Type="http://schemas.openxmlformats.org/officeDocument/2006/relationships/hyperlink" Target="http://bit.ly/36virEa" TargetMode="External"/><Relationship Id="rId106" Type="http://schemas.openxmlformats.org/officeDocument/2006/relationships/hyperlink" Target="https://bit.ly/2WQcqMx" TargetMode="External"/><Relationship Id="rId105" Type="http://schemas.openxmlformats.org/officeDocument/2006/relationships/hyperlink" Target="https://bit.ly/2UZ7p36" TargetMode="External"/><Relationship Id="rId104" Type="http://schemas.openxmlformats.org/officeDocument/2006/relationships/hyperlink" Target="https://bit.ly/2UZ7p36" TargetMode="External"/><Relationship Id="rId109" Type="http://schemas.openxmlformats.org/officeDocument/2006/relationships/hyperlink" Target="https://e-consulta.com/nota/2019-07-07/seguridad/un-policia-muerto-y-4-heridos-deja-tiroteo-en-san-jose-los-cerritos" TargetMode="External"/><Relationship Id="rId108" Type="http://schemas.openxmlformats.org/officeDocument/2006/relationships/hyperlink" Target="https://bit.ly/2JzHsTV" TargetMode="External"/><Relationship Id="rId48" Type="http://schemas.openxmlformats.org/officeDocument/2006/relationships/hyperlink" Target="https://bit.ly/2GRQKeg" TargetMode="External"/><Relationship Id="rId187" Type="http://schemas.openxmlformats.org/officeDocument/2006/relationships/hyperlink" Target="http://bit.ly/2SvNLhB" TargetMode="External"/><Relationship Id="rId47" Type="http://schemas.openxmlformats.org/officeDocument/2006/relationships/hyperlink" Target="https://bit.ly/2BTaz1R" TargetMode="External"/><Relationship Id="rId186" Type="http://schemas.openxmlformats.org/officeDocument/2006/relationships/hyperlink" Target="http://bit.ly/353CyYi" TargetMode="External"/><Relationship Id="rId185" Type="http://schemas.openxmlformats.org/officeDocument/2006/relationships/hyperlink" Target="http://bit.ly/2F0SXSO" TargetMode="External"/><Relationship Id="rId49" Type="http://schemas.openxmlformats.org/officeDocument/2006/relationships/hyperlink" Target="https://bit.ly/2V2FbF8" TargetMode="External"/><Relationship Id="rId184" Type="http://schemas.openxmlformats.org/officeDocument/2006/relationships/hyperlink" Target="http://bit.ly/2tPWdhg" TargetMode="External"/><Relationship Id="rId103" Type="http://schemas.openxmlformats.org/officeDocument/2006/relationships/hyperlink" Target="https://bit.ly/2GX5VkN" TargetMode="External"/><Relationship Id="rId102" Type="http://schemas.openxmlformats.org/officeDocument/2006/relationships/hyperlink" Target="https://bit.ly/2GX5VkN" TargetMode="External"/><Relationship Id="rId101" Type="http://schemas.openxmlformats.org/officeDocument/2006/relationships/hyperlink" Target="https://bit.ly/2DpTq0e" TargetMode="External"/><Relationship Id="rId189" Type="http://schemas.openxmlformats.org/officeDocument/2006/relationships/hyperlink" Target="http://bit.ly/2sTWQ9p" TargetMode="External"/><Relationship Id="rId100" Type="http://schemas.openxmlformats.org/officeDocument/2006/relationships/hyperlink" Target="https://bit.ly/2IuhjYX" TargetMode="External"/><Relationship Id="rId188" Type="http://schemas.openxmlformats.org/officeDocument/2006/relationships/hyperlink" Target="http://bit.ly/2MwoNuv" TargetMode="External"/><Relationship Id="rId31" Type="http://schemas.openxmlformats.org/officeDocument/2006/relationships/hyperlink" Target="https://bit.ly/2UHY2VD" TargetMode="External"/><Relationship Id="rId30" Type="http://schemas.openxmlformats.org/officeDocument/2006/relationships/hyperlink" Target="https://bit.ly/2GnSLPf" TargetMode="External"/><Relationship Id="rId33" Type="http://schemas.openxmlformats.org/officeDocument/2006/relationships/hyperlink" Target="https://bit.ly/2HVb5Bx" TargetMode="External"/><Relationship Id="rId183" Type="http://schemas.openxmlformats.org/officeDocument/2006/relationships/hyperlink" Target="http://bit.ly/2su8qbh" TargetMode="External"/><Relationship Id="rId32" Type="http://schemas.openxmlformats.org/officeDocument/2006/relationships/hyperlink" Target="https://bit.ly/2TEHCNO" TargetMode="External"/><Relationship Id="rId182" Type="http://schemas.openxmlformats.org/officeDocument/2006/relationships/hyperlink" Target="http://bit.ly/2PThgbr" TargetMode="External"/><Relationship Id="rId35" Type="http://schemas.openxmlformats.org/officeDocument/2006/relationships/hyperlink" Target="https://bit.ly/2MVDpTf" TargetMode="External"/><Relationship Id="rId181" Type="http://schemas.openxmlformats.org/officeDocument/2006/relationships/hyperlink" Target="http://bit.ly/2SjQHxK" TargetMode="External"/><Relationship Id="rId34" Type="http://schemas.openxmlformats.org/officeDocument/2006/relationships/hyperlink" Target="https://bit.ly/2DiVnuD" TargetMode="External"/><Relationship Id="rId180" Type="http://schemas.openxmlformats.org/officeDocument/2006/relationships/hyperlink" Target="http://bit.ly/396Li34" TargetMode="External"/><Relationship Id="rId37" Type="http://schemas.openxmlformats.org/officeDocument/2006/relationships/hyperlink" Target="https://bit.ly/2SJcbET" TargetMode="External"/><Relationship Id="rId176" Type="http://schemas.openxmlformats.org/officeDocument/2006/relationships/hyperlink" Target="http://bit.ly/2t8jzyj" TargetMode="External"/><Relationship Id="rId36" Type="http://schemas.openxmlformats.org/officeDocument/2006/relationships/hyperlink" Target="https://bit.ly/2UMMDnv" TargetMode="External"/><Relationship Id="rId175" Type="http://schemas.openxmlformats.org/officeDocument/2006/relationships/hyperlink" Target="http://bit.ly/2Pgp72A" TargetMode="External"/><Relationship Id="rId39" Type="http://schemas.openxmlformats.org/officeDocument/2006/relationships/hyperlink" Target="https://bit.ly/2UO8Bqc" TargetMode="External"/><Relationship Id="rId174" Type="http://schemas.openxmlformats.org/officeDocument/2006/relationships/hyperlink" Target="http://bit.ly/34gSxlp" TargetMode="External"/><Relationship Id="rId38" Type="http://schemas.openxmlformats.org/officeDocument/2006/relationships/hyperlink" Target="https://bit.ly/2SJcbET" TargetMode="External"/><Relationship Id="rId173" Type="http://schemas.openxmlformats.org/officeDocument/2006/relationships/hyperlink" Target="http://bit.ly/35fSLKZ" TargetMode="External"/><Relationship Id="rId179" Type="http://schemas.openxmlformats.org/officeDocument/2006/relationships/hyperlink" Target="http://bit.ly/2EDneqr" TargetMode="External"/><Relationship Id="rId178" Type="http://schemas.openxmlformats.org/officeDocument/2006/relationships/hyperlink" Target="http://bit.ly/38PHseA" TargetMode="External"/><Relationship Id="rId177" Type="http://schemas.openxmlformats.org/officeDocument/2006/relationships/hyperlink" Target="http://bit.ly/36BCUGw" TargetMode="External"/><Relationship Id="rId20" Type="http://schemas.openxmlformats.org/officeDocument/2006/relationships/hyperlink" Target="https://bit.ly/2FSoCre" TargetMode="External"/><Relationship Id="rId22" Type="http://schemas.openxmlformats.org/officeDocument/2006/relationships/hyperlink" Target="https://bit.ly/2RrvDBa" TargetMode="External"/><Relationship Id="rId21" Type="http://schemas.openxmlformats.org/officeDocument/2006/relationships/hyperlink" Target="https://bit.ly/2MzIEYI" TargetMode="External"/><Relationship Id="rId24" Type="http://schemas.openxmlformats.org/officeDocument/2006/relationships/hyperlink" Target="https://bit.ly/2UuKVHq" TargetMode="External"/><Relationship Id="rId23" Type="http://schemas.openxmlformats.org/officeDocument/2006/relationships/hyperlink" Target="https://bit.ly/2RrvDBa" TargetMode="External"/><Relationship Id="rId129" Type="http://schemas.openxmlformats.org/officeDocument/2006/relationships/hyperlink" Target="https://bit.ly/2VRCmsb" TargetMode="External"/><Relationship Id="rId128" Type="http://schemas.openxmlformats.org/officeDocument/2006/relationships/hyperlink" Target="https://bit.ly/36o33JY" TargetMode="External"/><Relationship Id="rId127" Type="http://schemas.openxmlformats.org/officeDocument/2006/relationships/hyperlink" Target="https://bit.ly/2oVah6A" TargetMode="External"/><Relationship Id="rId126" Type="http://schemas.openxmlformats.org/officeDocument/2006/relationships/hyperlink" Target="http://bit.ly/2Ox2hmF" TargetMode="External"/><Relationship Id="rId26" Type="http://schemas.openxmlformats.org/officeDocument/2006/relationships/hyperlink" Target="https://bit.ly/2WJob8i" TargetMode="External"/><Relationship Id="rId121" Type="http://schemas.openxmlformats.org/officeDocument/2006/relationships/hyperlink" Target="https://bit.ly/2m23vLa" TargetMode="External"/><Relationship Id="rId25" Type="http://schemas.openxmlformats.org/officeDocument/2006/relationships/hyperlink" Target="https://bit.ly/2HIl1hT" TargetMode="External"/><Relationship Id="rId120" Type="http://schemas.openxmlformats.org/officeDocument/2006/relationships/hyperlink" Target="https://bit.ly/2kKYbeV" TargetMode="External"/><Relationship Id="rId28" Type="http://schemas.openxmlformats.org/officeDocument/2006/relationships/hyperlink" Target="https://bit.ly/2GeHUbl" TargetMode="External"/><Relationship Id="rId27" Type="http://schemas.openxmlformats.org/officeDocument/2006/relationships/hyperlink" Target="https://bit.ly/2Grt40p" TargetMode="External"/><Relationship Id="rId125" Type="http://schemas.openxmlformats.org/officeDocument/2006/relationships/hyperlink" Target="https://bit.ly/2moBdLm" TargetMode="External"/><Relationship Id="rId29" Type="http://schemas.openxmlformats.org/officeDocument/2006/relationships/hyperlink" Target="https://bit.ly/2GnSLPf" TargetMode="External"/><Relationship Id="rId124" Type="http://schemas.openxmlformats.org/officeDocument/2006/relationships/hyperlink" Target="https://bit.ly/2nbyaX1" TargetMode="External"/><Relationship Id="rId123" Type="http://schemas.openxmlformats.org/officeDocument/2006/relationships/hyperlink" Target="https://bit.ly/2m8hvD0" TargetMode="External"/><Relationship Id="rId122" Type="http://schemas.openxmlformats.org/officeDocument/2006/relationships/hyperlink" Target="http://bit.ly/2CfF9m3" TargetMode="External"/><Relationship Id="rId95" Type="http://schemas.openxmlformats.org/officeDocument/2006/relationships/hyperlink" Target="https://bit.ly/2URudWm" TargetMode="External"/><Relationship Id="rId94" Type="http://schemas.openxmlformats.org/officeDocument/2006/relationships/hyperlink" Target="https://bit.ly/2G6LnWC" TargetMode="External"/><Relationship Id="rId97" Type="http://schemas.openxmlformats.org/officeDocument/2006/relationships/hyperlink" Target="https://bit.ly/2ILeiCE" TargetMode="External"/><Relationship Id="rId96" Type="http://schemas.openxmlformats.org/officeDocument/2006/relationships/hyperlink" Target="https://bit.ly/2IbxXfK" TargetMode="External"/><Relationship Id="rId11" Type="http://schemas.openxmlformats.org/officeDocument/2006/relationships/hyperlink" Target="https://bit.ly/2AMtL0u" TargetMode="External"/><Relationship Id="rId99" Type="http://schemas.openxmlformats.org/officeDocument/2006/relationships/hyperlink" Target="https://bit.ly/2DeKSta" TargetMode="External"/><Relationship Id="rId10" Type="http://schemas.openxmlformats.org/officeDocument/2006/relationships/hyperlink" Target="https://bit.ly/2CZHWRc" TargetMode="External"/><Relationship Id="rId98" Type="http://schemas.openxmlformats.org/officeDocument/2006/relationships/hyperlink" Target="https://bit.ly/2UMN060" TargetMode="External"/><Relationship Id="rId13" Type="http://schemas.openxmlformats.org/officeDocument/2006/relationships/hyperlink" Target="https://bit.ly/2ANAAis" TargetMode="External"/><Relationship Id="rId12" Type="http://schemas.openxmlformats.org/officeDocument/2006/relationships/hyperlink" Target="https://bit.ly/2Hff2Rg" TargetMode="External"/><Relationship Id="rId91" Type="http://schemas.openxmlformats.org/officeDocument/2006/relationships/hyperlink" Target="https://bit.ly/2CUK1gP" TargetMode="External"/><Relationship Id="rId90" Type="http://schemas.openxmlformats.org/officeDocument/2006/relationships/hyperlink" Target="https://bit.ly/2TSSF5c" TargetMode="External"/><Relationship Id="rId93" Type="http://schemas.openxmlformats.org/officeDocument/2006/relationships/hyperlink" Target="https://bit.ly/2UFStLc" TargetMode="External"/><Relationship Id="rId92" Type="http://schemas.openxmlformats.org/officeDocument/2006/relationships/hyperlink" Target="https://bit.ly/2KkAs18" TargetMode="External"/><Relationship Id="rId118" Type="http://schemas.openxmlformats.org/officeDocument/2006/relationships/hyperlink" Target="https://bit.ly/2kWPG0f" TargetMode="External"/><Relationship Id="rId117" Type="http://schemas.openxmlformats.org/officeDocument/2006/relationships/hyperlink" Target="https://bit.ly/2mv2pru" TargetMode="External"/><Relationship Id="rId116" Type="http://schemas.openxmlformats.org/officeDocument/2006/relationships/hyperlink" Target="https://bit.ly/2kKBozV" TargetMode="External"/><Relationship Id="rId115" Type="http://schemas.openxmlformats.org/officeDocument/2006/relationships/hyperlink" Target="https://bit.ly/2lYksWJ" TargetMode="External"/><Relationship Id="rId119" Type="http://schemas.openxmlformats.org/officeDocument/2006/relationships/hyperlink" Target="https://bit.ly/2kKYbeV" TargetMode="External"/><Relationship Id="rId15" Type="http://schemas.openxmlformats.org/officeDocument/2006/relationships/hyperlink" Target="https://bit.ly/2DeFUgb" TargetMode="External"/><Relationship Id="rId110" Type="http://schemas.openxmlformats.org/officeDocument/2006/relationships/hyperlink" Target="https://bit.ly/2XJ9AOE" TargetMode="External"/><Relationship Id="rId14" Type="http://schemas.openxmlformats.org/officeDocument/2006/relationships/hyperlink" Target="https://bit.ly/2MfbPjx" TargetMode="External"/><Relationship Id="rId17" Type="http://schemas.openxmlformats.org/officeDocument/2006/relationships/hyperlink" Target="https://bit.ly/2QXWMLS" TargetMode="External"/><Relationship Id="rId16" Type="http://schemas.openxmlformats.org/officeDocument/2006/relationships/hyperlink" Target="https://bit.ly/2MfVRWs" TargetMode="External"/><Relationship Id="rId19" Type="http://schemas.openxmlformats.org/officeDocument/2006/relationships/hyperlink" Target="https://bit.ly/2T0u3If" TargetMode="External"/><Relationship Id="rId114" Type="http://schemas.openxmlformats.org/officeDocument/2006/relationships/hyperlink" Target="https://bit.ly/2lYksWJ" TargetMode="External"/><Relationship Id="rId18" Type="http://schemas.openxmlformats.org/officeDocument/2006/relationships/hyperlink" Target="https://bit.ly/2FIk6v8" TargetMode="External"/><Relationship Id="rId113" Type="http://schemas.openxmlformats.org/officeDocument/2006/relationships/hyperlink" Target="https://bit.ly/2kZKtER" TargetMode="External"/><Relationship Id="rId112" Type="http://schemas.openxmlformats.org/officeDocument/2006/relationships/hyperlink" Target="https://bit.ly/2kkbiDB" TargetMode="External"/><Relationship Id="rId111" Type="http://schemas.openxmlformats.org/officeDocument/2006/relationships/hyperlink" Target="https://bit.ly/2YeEhqn" TargetMode="External"/><Relationship Id="rId84" Type="http://schemas.openxmlformats.org/officeDocument/2006/relationships/hyperlink" Target="https://bit.ly/2YhIxqk" TargetMode="External"/><Relationship Id="rId83" Type="http://schemas.openxmlformats.org/officeDocument/2006/relationships/hyperlink" Target="https://bit.ly/2JDbtpl" TargetMode="External"/><Relationship Id="rId86" Type="http://schemas.openxmlformats.org/officeDocument/2006/relationships/hyperlink" Target="https://bit.ly/2FrGMhG" TargetMode="External"/><Relationship Id="rId85" Type="http://schemas.openxmlformats.org/officeDocument/2006/relationships/hyperlink" Target="https://bit.ly/2Ft05XM" TargetMode="External"/><Relationship Id="rId88" Type="http://schemas.openxmlformats.org/officeDocument/2006/relationships/hyperlink" Target="https://bit.ly/2U2Be7b" TargetMode="External"/><Relationship Id="rId150" Type="http://schemas.openxmlformats.org/officeDocument/2006/relationships/hyperlink" Target="http://bit.ly/37lRymB" TargetMode="External"/><Relationship Id="rId87" Type="http://schemas.openxmlformats.org/officeDocument/2006/relationships/hyperlink" Target="https://bit.ly/2FrGMhG" TargetMode="External"/><Relationship Id="rId89" Type="http://schemas.openxmlformats.org/officeDocument/2006/relationships/hyperlink" Target="https://bit.ly/2V6iYGy" TargetMode="External"/><Relationship Id="rId80" Type="http://schemas.openxmlformats.org/officeDocument/2006/relationships/hyperlink" Target="https://bit.ly/2UHeW7k" TargetMode="External"/><Relationship Id="rId82" Type="http://schemas.openxmlformats.org/officeDocument/2006/relationships/hyperlink" Target="https://bit.ly/2Fwygz1" TargetMode="External"/><Relationship Id="rId81" Type="http://schemas.openxmlformats.org/officeDocument/2006/relationships/hyperlink" Target="https://bit.ly/2UHeW7k" TargetMode="External"/><Relationship Id="rId1" Type="http://schemas.openxmlformats.org/officeDocument/2006/relationships/hyperlink" Target="https://bit.ly/2C8FdTY" TargetMode="External"/><Relationship Id="rId2" Type="http://schemas.openxmlformats.org/officeDocument/2006/relationships/hyperlink" Target="https://bit.ly/2CNUAmA" TargetMode="External"/><Relationship Id="rId3" Type="http://schemas.openxmlformats.org/officeDocument/2006/relationships/hyperlink" Target="https://bit.ly/2F5X8hn" TargetMode="External"/><Relationship Id="rId149" Type="http://schemas.openxmlformats.org/officeDocument/2006/relationships/hyperlink" Target="http://bit.ly/35eXYSE" TargetMode="External"/><Relationship Id="rId4" Type="http://schemas.openxmlformats.org/officeDocument/2006/relationships/hyperlink" Target="https://bit.ly/2RaJxMZ" TargetMode="External"/><Relationship Id="rId148" Type="http://schemas.openxmlformats.org/officeDocument/2006/relationships/hyperlink" Target="http://bit.ly/2raYemM" TargetMode="External"/><Relationship Id="rId9" Type="http://schemas.openxmlformats.org/officeDocument/2006/relationships/hyperlink" Target="https://bit.ly/2M4vFOl" TargetMode="External"/><Relationship Id="rId143" Type="http://schemas.openxmlformats.org/officeDocument/2006/relationships/hyperlink" Target="http://bit.ly/2NNmCml" TargetMode="External"/><Relationship Id="rId142" Type="http://schemas.openxmlformats.org/officeDocument/2006/relationships/hyperlink" Target="http://bit.ly/2NNEcqo" TargetMode="External"/><Relationship Id="rId141" Type="http://schemas.openxmlformats.org/officeDocument/2006/relationships/hyperlink" Target="http://bit.ly/32qeRb8" TargetMode="External"/><Relationship Id="rId140" Type="http://schemas.openxmlformats.org/officeDocument/2006/relationships/hyperlink" Target="http://bit.ly/2NjQFmF" TargetMode="External"/><Relationship Id="rId5" Type="http://schemas.openxmlformats.org/officeDocument/2006/relationships/hyperlink" Target="https://bit.ly/2C7Iser" TargetMode="External"/><Relationship Id="rId147" Type="http://schemas.openxmlformats.org/officeDocument/2006/relationships/hyperlink" Target="http://bit.ly/2K8KpvU" TargetMode="External"/><Relationship Id="rId6" Type="http://schemas.openxmlformats.org/officeDocument/2006/relationships/hyperlink" Target="https://bit.ly/2GYwGZx" TargetMode="External"/><Relationship Id="rId146" Type="http://schemas.openxmlformats.org/officeDocument/2006/relationships/hyperlink" Target="http://bit.ly/2K7qc9O" TargetMode="External"/><Relationship Id="rId7" Type="http://schemas.openxmlformats.org/officeDocument/2006/relationships/hyperlink" Target="https://bit.ly/2VDJs2U" TargetMode="External"/><Relationship Id="rId145" Type="http://schemas.openxmlformats.org/officeDocument/2006/relationships/hyperlink" Target="http://bit.ly/2K7qc9O" TargetMode="External"/><Relationship Id="rId8" Type="http://schemas.openxmlformats.org/officeDocument/2006/relationships/hyperlink" Target="https://bit.ly/2Rf4GFE" TargetMode="External"/><Relationship Id="rId144" Type="http://schemas.openxmlformats.org/officeDocument/2006/relationships/hyperlink" Target="http://bit.ly/32rfqkU" TargetMode="External"/><Relationship Id="rId73" Type="http://schemas.openxmlformats.org/officeDocument/2006/relationships/hyperlink" Target="https://bit.ly/2CsqNiE" TargetMode="External"/><Relationship Id="rId72" Type="http://schemas.openxmlformats.org/officeDocument/2006/relationships/hyperlink" Target="https://bit.ly/2Yag061" TargetMode="External"/><Relationship Id="rId75" Type="http://schemas.openxmlformats.org/officeDocument/2006/relationships/hyperlink" Target="https://bit.ly/2HpUjZH" TargetMode="External"/><Relationship Id="rId74" Type="http://schemas.openxmlformats.org/officeDocument/2006/relationships/hyperlink" Target="https://bit.ly/2u2LOvs" TargetMode="External"/><Relationship Id="rId77" Type="http://schemas.openxmlformats.org/officeDocument/2006/relationships/hyperlink" Target="https://bit.ly/2FfDQo2" TargetMode="External"/><Relationship Id="rId76" Type="http://schemas.openxmlformats.org/officeDocument/2006/relationships/hyperlink" Target="https://bit.ly/2u8jbNN" TargetMode="External"/><Relationship Id="rId79" Type="http://schemas.openxmlformats.org/officeDocument/2006/relationships/hyperlink" Target="https://bit.ly/2TfvnpP" TargetMode="External"/><Relationship Id="rId78" Type="http://schemas.openxmlformats.org/officeDocument/2006/relationships/hyperlink" Target="https://bit.ly/2WdcsOf" TargetMode="External"/><Relationship Id="rId71" Type="http://schemas.openxmlformats.org/officeDocument/2006/relationships/hyperlink" Target="https://bit.ly/2CsqNiE" TargetMode="External"/><Relationship Id="rId70" Type="http://schemas.openxmlformats.org/officeDocument/2006/relationships/hyperlink" Target="https://bit.ly/2XSt7bS" TargetMode="External"/><Relationship Id="rId139" Type="http://schemas.openxmlformats.org/officeDocument/2006/relationships/hyperlink" Target="http://bit.ly/2qffRC7" TargetMode="External"/><Relationship Id="rId138" Type="http://schemas.openxmlformats.org/officeDocument/2006/relationships/hyperlink" Target="https://bit.ly/331dSQ1" TargetMode="External"/><Relationship Id="rId137" Type="http://schemas.openxmlformats.org/officeDocument/2006/relationships/hyperlink" Target="https://bit.ly/2ood0FQ" TargetMode="External"/><Relationship Id="rId132" Type="http://schemas.openxmlformats.org/officeDocument/2006/relationships/hyperlink" Target="https://bit.ly/33INYQM" TargetMode="External"/><Relationship Id="rId131" Type="http://schemas.openxmlformats.org/officeDocument/2006/relationships/hyperlink" Target="http://bit.ly/2r9SQQW" TargetMode="External"/><Relationship Id="rId130" Type="http://schemas.openxmlformats.org/officeDocument/2006/relationships/hyperlink" Target="https://bit.ly/2MOpjDN" TargetMode="External"/><Relationship Id="rId136" Type="http://schemas.openxmlformats.org/officeDocument/2006/relationships/hyperlink" Target="https://bit.ly/34rURXj" TargetMode="External"/><Relationship Id="rId135" Type="http://schemas.openxmlformats.org/officeDocument/2006/relationships/hyperlink" Target="https://bit.ly/32XY0h9" TargetMode="External"/><Relationship Id="rId134" Type="http://schemas.openxmlformats.org/officeDocument/2006/relationships/hyperlink" Target="https://bit.ly/2Pc3jFy" TargetMode="External"/><Relationship Id="rId133" Type="http://schemas.openxmlformats.org/officeDocument/2006/relationships/hyperlink" Target="https://bit.ly/33Tm6to" TargetMode="External"/><Relationship Id="rId62" Type="http://schemas.openxmlformats.org/officeDocument/2006/relationships/hyperlink" Target="https://bit.ly/2IKngSe" TargetMode="External"/><Relationship Id="rId61" Type="http://schemas.openxmlformats.org/officeDocument/2006/relationships/hyperlink" Target="https://bit.ly/2BYPjYv" TargetMode="External"/><Relationship Id="rId64" Type="http://schemas.openxmlformats.org/officeDocument/2006/relationships/hyperlink" Target="https://bit.ly/2EAuvXt" TargetMode="External"/><Relationship Id="rId63" Type="http://schemas.openxmlformats.org/officeDocument/2006/relationships/hyperlink" Target="https://bit.ly/2UjuYEd" TargetMode="External"/><Relationship Id="rId66" Type="http://schemas.openxmlformats.org/officeDocument/2006/relationships/hyperlink" Target="https://bit.ly/2ThbfbP" TargetMode="External"/><Relationship Id="rId172" Type="http://schemas.openxmlformats.org/officeDocument/2006/relationships/hyperlink" Target="http://bit.ly/2sUJPMu" TargetMode="External"/><Relationship Id="rId65" Type="http://schemas.openxmlformats.org/officeDocument/2006/relationships/hyperlink" Target="https://bit.ly/2ThbfbP" TargetMode="External"/><Relationship Id="rId171" Type="http://schemas.openxmlformats.org/officeDocument/2006/relationships/hyperlink" Target="http://bit.ly/2LzxqnK" TargetMode="External"/><Relationship Id="rId68" Type="http://schemas.openxmlformats.org/officeDocument/2006/relationships/hyperlink" Target="https://bit.ly/2XSt7bS" TargetMode="External"/><Relationship Id="rId170" Type="http://schemas.openxmlformats.org/officeDocument/2006/relationships/hyperlink" Target="http://bit.ly/34TC33E" TargetMode="External"/><Relationship Id="rId67" Type="http://schemas.openxmlformats.org/officeDocument/2006/relationships/hyperlink" Target="https://bit.ly/2Tnvo06" TargetMode="External"/><Relationship Id="rId60" Type="http://schemas.openxmlformats.org/officeDocument/2006/relationships/hyperlink" Target="https://bit.ly/2NE6frz" TargetMode="External"/><Relationship Id="rId165" Type="http://schemas.openxmlformats.org/officeDocument/2006/relationships/hyperlink" Target="http://bit.ly/2DMybWc" TargetMode="External"/><Relationship Id="rId69" Type="http://schemas.openxmlformats.org/officeDocument/2006/relationships/hyperlink" Target="https://bit.ly/2XSt7bS" TargetMode="External"/><Relationship Id="rId164" Type="http://schemas.openxmlformats.org/officeDocument/2006/relationships/hyperlink" Target="http://bit.ly/2P3yGR3" TargetMode="External"/><Relationship Id="rId163" Type="http://schemas.openxmlformats.org/officeDocument/2006/relationships/hyperlink" Target="http://bit.ly/2OJ2YJG" TargetMode="External"/><Relationship Id="rId162" Type="http://schemas.openxmlformats.org/officeDocument/2006/relationships/hyperlink" Target="http://bit.ly/2OIfhX1" TargetMode="External"/><Relationship Id="rId169" Type="http://schemas.openxmlformats.org/officeDocument/2006/relationships/hyperlink" Target="http://bit.ly/2YjRFei" TargetMode="External"/><Relationship Id="rId168" Type="http://schemas.openxmlformats.org/officeDocument/2006/relationships/hyperlink" Target="http://bit.ly/2RxtmYS" TargetMode="External"/><Relationship Id="rId167" Type="http://schemas.openxmlformats.org/officeDocument/2006/relationships/hyperlink" Target="http://bit.ly/2RqLdAO" TargetMode="External"/><Relationship Id="rId166" Type="http://schemas.openxmlformats.org/officeDocument/2006/relationships/hyperlink" Target="http://bit.ly/34TRGIt" TargetMode="External"/><Relationship Id="rId51" Type="http://schemas.openxmlformats.org/officeDocument/2006/relationships/hyperlink" Target="https://bit.ly/2AQetrF" TargetMode="External"/><Relationship Id="rId50" Type="http://schemas.openxmlformats.org/officeDocument/2006/relationships/hyperlink" Target="https://bit.ly/2V2FbF8" TargetMode="External"/><Relationship Id="rId53" Type="http://schemas.openxmlformats.org/officeDocument/2006/relationships/hyperlink" Target="https://bit.ly/2tzEPdw" TargetMode="External"/><Relationship Id="rId52" Type="http://schemas.openxmlformats.org/officeDocument/2006/relationships/hyperlink" Target="https://bit.ly/2Iz771M" TargetMode="External"/><Relationship Id="rId55" Type="http://schemas.openxmlformats.org/officeDocument/2006/relationships/hyperlink" Target="https://bit.ly/2IuoKQk" TargetMode="External"/><Relationship Id="rId161" Type="http://schemas.openxmlformats.org/officeDocument/2006/relationships/hyperlink" Target="http://bit.ly/33H3tsb" TargetMode="External"/><Relationship Id="rId54" Type="http://schemas.openxmlformats.org/officeDocument/2006/relationships/hyperlink" Target="https://bit.ly/2GzRF3Y" TargetMode="External"/><Relationship Id="rId160" Type="http://schemas.openxmlformats.org/officeDocument/2006/relationships/hyperlink" Target="http://bit.ly/2ReWLXM" TargetMode="External"/><Relationship Id="rId57" Type="http://schemas.openxmlformats.org/officeDocument/2006/relationships/hyperlink" Target="https://bit.ly/2tCPPXB" TargetMode="External"/><Relationship Id="rId56" Type="http://schemas.openxmlformats.org/officeDocument/2006/relationships/hyperlink" Target="https://bit.ly/2IyySrz" TargetMode="External"/><Relationship Id="rId159" Type="http://schemas.openxmlformats.org/officeDocument/2006/relationships/hyperlink" Target="http://bit.ly/35ERTPG" TargetMode="External"/><Relationship Id="rId59" Type="http://schemas.openxmlformats.org/officeDocument/2006/relationships/hyperlink" Target="https://bit.ly/2H6lkBi" TargetMode="External"/><Relationship Id="rId154" Type="http://schemas.openxmlformats.org/officeDocument/2006/relationships/hyperlink" Target="http://bit.ly/2sbxnaQ" TargetMode="External"/><Relationship Id="rId58" Type="http://schemas.openxmlformats.org/officeDocument/2006/relationships/hyperlink" Target="https://bit.ly/2H6lkBi" TargetMode="External"/><Relationship Id="rId153" Type="http://schemas.openxmlformats.org/officeDocument/2006/relationships/hyperlink" Target="http://bit.ly/34lDwPR" TargetMode="External"/><Relationship Id="rId152" Type="http://schemas.openxmlformats.org/officeDocument/2006/relationships/hyperlink" Target="http://bit.ly/35Iu4GT" TargetMode="External"/><Relationship Id="rId151" Type="http://schemas.openxmlformats.org/officeDocument/2006/relationships/hyperlink" Target="http://bit.ly/2QHxiWv" TargetMode="External"/><Relationship Id="rId158" Type="http://schemas.openxmlformats.org/officeDocument/2006/relationships/hyperlink" Target="http://bit.ly/33tMklw" TargetMode="External"/><Relationship Id="rId157" Type="http://schemas.openxmlformats.org/officeDocument/2006/relationships/hyperlink" Target="http://bit.ly/2XOejLr" TargetMode="External"/><Relationship Id="rId156" Type="http://schemas.openxmlformats.org/officeDocument/2006/relationships/hyperlink" Target="http://bit.ly/2OHz5IN" TargetMode="External"/><Relationship Id="rId155" Type="http://schemas.openxmlformats.org/officeDocument/2006/relationships/hyperlink" Target="http://bit.ly/37AU7B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29"/>
    <col customWidth="1" min="2" max="2" width="16.86"/>
    <col customWidth="1" min="3" max="3" width="10.71"/>
    <col customWidth="1" min="4" max="4" width="50.29"/>
    <col customWidth="1" min="5" max="5" width="9.86"/>
    <col customWidth="1" min="6" max="6" width="22.86"/>
    <col customWidth="1" min="7" max="8" width="16.29"/>
    <col customWidth="1" min="9" max="9" width="21.43"/>
    <col customWidth="1" min="10" max="15" width="11.43"/>
    <col customWidth="1" min="16" max="16" width="14.14"/>
    <col customWidth="1" min="17" max="18" width="15.43"/>
    <col customWidth="1" min="19" max="20" width="11.43"/>
    <col customWidth="1" min="21" max="21" width="17.14"/>
    <col customWidth="1" min="22" max="22" width="23.43"/>
    <col customWidth="1" min="23" max="23" width="24.86"/>
    <col customWidth="1" min="24" max="26" width="11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5.75" customHeight="1">
      <c r="A2" s="2">
        <v>1.0</v>
      </c>
      <c r="B2" s="3" t="s">
        <v>9</v>
      </c>
      <c r="C2" s="4">
        <v>43468.0</v>
      </c>
      <c r="D2" s="2" t="s">
        <v>10</v>
      </c>
      <c r="E2" s="2"/>
      <c r="F2" s="3" t="s">
        <v>11</v>
      </c>
      <c r="G2" s="2" t="s">
        <v>12</v>
      </c>
      <c r="H2" s="2" t="s">
        <v>13</v>
      </c>
      <c r="I2" s="5" t="s">
        <v>14</v>
      </c>
      <c r="K2" s="6" t="s">
        <v>15</v>
      </c>
      <c r="L2" s="7"/>
      <c r="M2" s="7"/>
      <c r="N2" s="8"/>
      <c r="P2" s="9" t="s">
        <v>16</v>
      </c>
      <c r="Q2" s="7"/>
      <c r="R2" s="8"/>
      <c r="U2" s="9" t="s">
        <v>17</v>
      </c>
      <c r="V2" s="7"/>
      <c r="W2" s="8"/>
      <c r="Y2" s="10">
        <f>TODAY()</f>
        <v>44790</v>
      </c>
    </row>
    <row r="3">
      <c r="A3" s="2">
        <v>2.0</v>
      </c>
      <c r="B3" s="3" t="s">
        <v>9</v>
      </c>
      <c r="C3" s="4">
        <v>43468.0</v>
      </c>
      <c r="D3" s="2" t="s">
        <v>18</v>
      </c>
      <c r="E3" s="2"/>
      <c r="F3" s="3" t="s">
        <v>11</v>
      </c>
      <c r="G3" s="2" t="s">
        <v>12</v>
      </c>
      <c r="H3" s="11" t="s">
        <v>13</v>
      </c>
      <c r="I3" s="12" t="s">
        <v>14</v>
      </c>
      <c r="K3" s="13"/>
      <c r="N3" s="14"/>
      <c r="P3" s="13"/>
      <c r="R3" s="14"/>
      <c r="U3" s="13"/>
      <c r="W3" s="14"/>
    </row>
    <row r="4">
      <c r="A4" s="2">
        <v>3.0</v>
      </c>
      <c r="B4" s="3" t="s">
        <v>19</v>
      </c>
      <c r="C4" s="4">
        <v>43468.0</v>
      </c>
      <c r="D4" s="2" t="s">
        <v>20</v>
      </c>
      <c r="E4" s="2">
        <v>25.0</v>
      </c>
      <c r="F4" s="3" t="s">
        <v>21</v>
      </c>
      <c r="G4" s="2" t="s">
        <v>22</v>
      </c>
      <c r="H4" s="2" t="s">
        <v>13</v>
      </c>
      <c r="I4" s="12" t="s">
        <v>23</v>
      </c>
      <c r="K4" s="15"/>
      <c r="L4" s="16"/>
      <c r="M4" s="16"/>
      <c r="N4" s="17"/>
      <c r="P4" s="15"/>
      <c r="Q4" s="16"/>
      <c r="R4" s="17"/>
      <c r="U4" s="15"/>
      <c r="V4" s="16"/>
      <c r="W4" s="17"/>
      <c r="Y4" s="10">
        <f>DATE(2019,1,0)</f>
        <v>43465</v>
      </c>
    </row>
    <row r="5">
      <c r="A5" s="18">
        <v>4.0</v>
      </c>
      <c r="B5" s="3" t="s">
        <v>24</v>
      </c>
      <c r="C5" s="4">
        <v>43468.0</v>
      </c>
      <c r="D5" s="2" t="s">
        <v>25</v>
      </c>
      <c r="E5" s="2">
        <v>41.0</v>
      </c>
      <c r="F5" s="3" t="s">
        <v>26</v>
      </c>
      <c r="G5" s="2" t="s">
        <v>12</v>
      </c>
      <c r="H5" s="2" t="s">
        <v>13</v>
      </c>
      <c r="I5" s="12" t="s">
        <v>27</v>
      </c>
      <c r="K5" s="19">
        <f>COUNT($C$2:$C$795)</f>
        <v>446</v>
      </c>
      <c r="L5" s="7"/>
      <c r="M5" s="7"/>
      <c r="N5" s="8"/>
      <c r="P5" s="20" t="s">
        <v>28</v>
      </c>
      <c r="Q5" s="20" t="s">
        <v>29</v>
      </c>
      <c r="R5" s="20" t="s">
        <v>30</v>
      </c>
      <c r="U5" s="20" t="s">
        <v>1</v>
      </c>
      <c r="V5" s="20" t="s">
        <v>0</v>
      </c>
      <c r="W5" s="21" t="s">
        <v>31</v>
      </c>
      <c r="Y5" s="22">
        <v>365.0</v>
      </c>
    </row>
    <row r="6">
      <c r="A6" s="2">
        <v>5.0</v>
      </c>
      <c r="B6" s="3" t="s">
        <v>32</v>
      </c>
      <c r="C6" s="4">
        <v>43469.0</v>
      </c>
      <c r="D6" s="2" t="s">
        <v>33</v>
      </c>
      <c r="E6" s="2">
        <v>50.0</v>
      </c>
      <c r="F6" s="3" t="s">
        <v>34</v>
      </c>
      <c r="G6" s="2" t="s">
        <v>22</v>
      </c>
      <c r="H6" s="2" t="s">
        <v>13</v>
      </c>
      <c r="I6" s="12" t="s">
        <v>35</v>
      </c>
      <c r="K6" s="13"/>
      <c r="N6" s="14"/>
      <c r="P6" s="23">
        <f>COUNTIF($G$2:$G$795, "Municipal")</f>
        <v>235</v>
      </c>
      <c r="Q6" s="23">
        <f>COUNTIF($G$2:$G$795, "Estatal")</f>
        <v>188</v>
      </c>
      <c r="R6" s="23">
        <f>COUNTIF($G$2:$G$795, "Federal")</f>
        <v>23</v>
      </c>
      <c r="U6" s="21" t="s">
        <v>19</v>
      </c>
      <c r="V6" s="24">
        <f>COUNTIF($B$2:$B$795,"Guanajuato")</f>
        <v>73</v>
      </c>
      <c r="W6" s="25">
        <f t="shared" ref="W6:W37" si="1">(V6*100)/$V$39</f>
        <v>16.367713</v>
      </c>
    </row>
    <row r="7">
      <c r="A7" s="2">
        <v>6.0</v>
      </c>
      <c r="B7" s="3" t="s">
        <v>32</v>
      </c>
      <c r="C7" s="4">
        <v>43471.0</v>
      </c>
      <c r="D7" s="2" t="s">
        <v>36</v>
      </c>
      <c r="E7" s="2"/>
      <c r="F7" s="3" t="s">
        <v>37</v>
      </c>
      <c r="G7" s="2" t="s">
        <v>22</v>
      </c>
      <c r="H7" s="26" t="s">
        <v>13</v>
      </c>
      <c r="I7" s="12" t="s">
        <v>38</v>
      </c>
      <c r="K7" s="15"/>
      <c r="L7" s="16"/>
      <c r="M7" s="16"/>
      <c r="N7" s="17"/>
      <c r="P7" s="27"/>
      <c r="Q7" s="27"/>
      <c r="R7" s="27"/>
      <c r="U7" s="21" t="s">
        <v>39</v>
      </c>
      <c r="V7" s="24">
        <f>COUNTIF($B$2:$B$795,"Michoacán")</f>
        <v>41</v>
      </c>
      <c r="W7" s="25">
        <f t="shared" si="1"/>
        <v>9.192825112</v>
      </c>
    </row>
    <row r="8">
      <c r="A8" s="2">
        <v>7.0</v>
      </c>
      <c r="B8" s="3" t="s">
        <v>19</v>
      </c>
      <c r="C8" s="4">
        <v>43471.0</v>
      </c>
      <c r="D8" s="2" t="s">
        <v>40</v>
      </c>
      <c r="E8" s="2">
        <v>27.0</v>
      </c>
      <c r="F8" s="3" t="s">
        <v>41</v>
      </c>
      <c r="G8" s="2" t="s">
        <v>12</v>
      </c>
      <c r="H8" s="2" t="s">
        <v>13</v>
      </c>
      <c r="I8" s="12" t="s">
        <v>42</v>
      </c>
      <c r="U8" s="21" t="s">
        <v>43</v>
      </c>
      <c r="V8" s="24">
        <f>COUNTIF($B$2:$B$795,"Chihuahua")</f>
        <v>32</v>
      </c>
      <c r="W8" s="25">
        <f t="shared" si="1"/>
        <v>7.174887892</v>
      </c>
    </row>
    <row r="9" ht="15.0" customHeight="1">
      <c r="A9" s="2">
        <v>8.0</v>
      </c>
      <c r="B9" s="3" t="s">
        <v>44</v>
      </c>
      <c r="C9" s="4">
        <v>43472.0</v>
      </c>
      <c r="D9" s="2" t="s">
        <v>45</v>
      </c>
      <c r="E9" s="2">
        <v>33.0</v>
      </c>
      <c r="F9" s="3" t="s">
        <v>46</v>
      </c>
      <c r="G9" s="2" t="s">
        <v>22</v>
      </c>
      <c r="H9" s="2" t="s">
        <v>13</v>
      </c>
      <c r="I9" s="12" t="s">
        <v>47</v>
      </c>
      <c r="K9" s="28"/>
      <c r="L9" s="28"/>
      <c r="M9" s="28"/>
      <c r="P9" s="29" t="s">
        <v>48</v>
      </c>
      <c r="Q9" s="8"/>
      <c r="R9" s="30"/>
      <c r="U9" s="21" t="s">
        <v>49</v>
      </c>
      <c r="V9" s="24">
        <f>COUNTIF($B$2:$B$795,"Jalisco")</f>
        <v>29</v>
      </c>
      <c r="W9" s="25">
        <f t="shared" si="1"/>
        <v>6.502242152</v>
      </c>
    </row>
    <row r="10" ht="15.0" customHeight="1">
      <c r="A10" s="2">
        <v>9.0</v>
      </c>
      <c r="B10" s="3" t="s">
        <v>32</v>
      </c>
      <c r="C10" s="4">
        <v>43473.0</v>
      </c>
      <c r="D10" s="2" t="s">
        <v>50</v>
      </c>
      <c r="E10" s="2"/>
      <c r="F10" s="3" t="s">
        <v>51</v>
      </c>
      <c r="G10" s="2" t="s">
        <v>12</v>
      </c>
      <c r="H10" s="2" t="s">
        <v>13</v>
      </c>
      <c r="I10" s="12" t="s">
        <v>52</v>
      </c>
      <c r="K10" s="6" t="s">
        <v>53</v>
      </c>
      <c r="L10" s="7"/>
      <c r="M10" s="7"/>
      <c r="N10" s="8"/>
      <c r="P10" s="13"/>
      <c r="Q10" s="14"/>
      <c r="R10" s="30"/>
      <c r="U10" s="21" t="s">
        <v>24</v>
      </c>
      <c r="V10" s="24">
        <f>COUNTIF($B$2:$B$795,"Guerrero")</f>
        <v>26</v>
      </c>
      <c r="W10" s="25">
        <f t="shared" si="1"/>
        <v>5.829596413</v>
      </c>
    </row>
    <row r="11" ht="15.0" customHeight="1">
      <c r="A11" s="2">
        <v>10.0</v>
      </c>
      <c r="B11" s="3" t="s">
        <v>54</v>
      </c>
      <c r="C11" s="4">
        <v>43474.0</v>
      </c>
      <c r="D11" s="2" t="s">
        <v>55</v>
      </c>
      <c r="E11" s="2">
        <v>40.0</v>
      </c>
      <c r="F11" s="3" t="s">
        <v>56</v>
      </c>
      <c r="G11" s="2" t="s">
        <v>22</v>
      </c>
      <c r="H11" s="2" t="s">
        <v>13</v>
      </c>
      <c r="I11" s="12" t="s">
        <v>57</v>
      </c>
      <c r="K11" s="13"/>
      <c r="N11" s="14"/>
      <c r="P11" s="15"/>
      <c r="Q11" s="17"/>
      <c r="R11" s="30"/>
      <c r="U11" s="21" t="s">
        <v>58</v>
      </c>
      <c r="V11" s="24">
        <f>COUNTIF($B$2:$B$795,"Sonora")</f>
        <v>23</v>
      </c>
      <c r="W11" s="25">
        <f t="shared" si="1"/>
        <v>5.156950673</v>
      </c>
    </row>
    <row r="12" ht="15.75" customHeight="1">
      <c r="A12" s="18">
        <v>11.0</v>
      </c>
      <c r="B12" s="3" t="s">
        <v>24</v>
      </c>
      <c r="C12" s="4">
        <v>43474.0</v>
      </c>
      <c r="D12" s="2" t="s">
        <v>59</v>
      </c>
      <c r="E12" s="2"/>
      <c r="F12" s="3" t="s">
        <v>60</v>
      </c>
      <c r="G12" s="2" t="s">
        <v>22</v>
      </c>
      <c r="H12" s="2" t="s">
        <v>61</v>
      </c>
      <c r="I12" s="12" t="s">
        <v>62</v>
      </c>
      <c r="K12" s="15"/>
      <c r="L12" s="16"/>
      <c r="M12" s="16"/>
      <c r="N12" s="17"/>
      <c r="P12" s="20" t="s">
        <v>63</v>
      </c>
      <c r="Q12" s="20" t="s">
        <v>13</v>
      </c>
      <c r="U12" s="21" t="s">
        <v>32</v>
      </c>
      <c r="V12" s="24">
        <f>COUNTIF($B$2:$B$795,"Estado de México")</f>
        <v>23</v>
      </c>
      <c r="W12" s="25">
        <f t="shared" si="1"/>
        <v>5.156950673</v>
      </c>
    </row>
    <row r="13" ht="15.75" customHeight="1">
      <c r="A13" s="2">
        <v>12.0</v>
      </c>
      <c r="B13" s="3" t="s">
        <v>64</v>
      </c>
      <c r="C13" s="4">
        <v>43666.0</v>
      </c>
      <c r="D13" s="2" t="s">
        <v>65</v>
      </c>
      <c r="E13" s="2"/>
      <c r="F13" s="3" t="s">
        <v>66</v>
      </c>
      <c r="G13" s="2" t="s">
        <v>22</v>
      </c>
      <c r="H13" s="26" t="s">
        <v>63</v>
      </c>
      <c r="I13" s="31" t="s">
        <v>67</v>
      </c>
      <c r="K13" s="32">
        <f>$V$39/$Y$5</f>
        <v>1.221917808</v>
      </c>
      <c r="L13" s="7"/>
      <c r="M13" s="7"/>
      <c r="N13" s="8"/>
      <c r="P13" s="33">
        <f>COUNTIFS($G$2:$G$795,"Municipal", H2:H795,"Tránsito")</f>
        <v>15</v>
      </c>
      <c r="Q13" s="33">
        <f>COUNTIFS($G$2:$G$795,"Municipal", H2:H795,"Policía")</f>
        <v>220</v>
      </c>
      <c r="U13" s="21" t="s">
        <v>68</v>
      </c>
      <c r="V13" s="24">
        <f>COUNTIF($B$2:$B$795,"Puebla")</f>
        <v>22</v>
      </c>
      <c r="W13" s="25">
        <f t="shared" si="1"/>
        <v>4.932735426</v>
      </c>
    </row>
    <row r="14" ht="15.75" customHeight="1">
      <c r="A14" s="2">
        <v>13.0</v>
      </c>
      <c r="B14" s="3" t="s">
        <v>69</v>
      </c>
      <c r="C14" s="4">
        <v>43478.0</v>
      </c>
      <c r="D14" s="2" t="s">
        <v>70</v>
      </c>
      <c r="E14" s="2"/>
      <c r="F14" s="3" t="s">
        <v>71</v>
      </c>
      <c r="G14" s="2" t="s">
        <v>12</v>
      </c>
      <c r="H14" s="2" t="s">
        <v>63</v>
      </c>
      <c r="I14" s="12" t="s">
        <v>72</v>
      </c>
      <c r="K14" s="13"/>
      <c r="N14" s="14"/>
      <c r="P14" s="27"/>
      <c r="Q14" s="27"/>
      <c r="U14" s="21" t="s">
        <v>73</v>
      </c>
      <c r="V14" s="24">
        <f>COUNTIF($B$2:$B$795, "Ciudad de México")</f>
        <v>20</v>
      </c>
      <c r="W14" s="25">
        <f t="shared" si="1"/>
        <v>4.484304933</v>
      </c>
    </row>
    <row r="15" ht="15.75" customHeight="1">
      <c r="A15" s="2">
        <v>14.0</v>
      </c>
      <c r="B15" s="3" t="s">
        <v>74</v>
      </c>
      <c r="C15" s="4">
        <v>43478.0</v>
      </c>
      <c r="D15" s="2" t="s">
        <v>75</v>
      </c>
      <c r="E15" s="2"/>
      <c r="F15" s="3" t="s">
        <v>76</v>
      </c>
      <c r="G15" s="2" t="s">
        <v>12</v>
      </c>
      <c r="H15" s="2" t="s">
        <v>13</v>
      </c>
      <c r="I15" s="12" t="s">
        <v>77</v>
      </c>
      <c r="K15" s="15"/>
      <c r="L15" s="16"/>
      <c r="M15" s="16"/>
      <c r="N15" s="17"/>
      <c r="U15" s="21" t="s">
        <v>64</v>
      </c>
      <c r="V15" s="24">
        <f>COUNTIF($B$2:$B$795,"Oaxaca")</f>
        <v>19</v>
      </c>
      <c r="W15" s="25">
        <f t="shared" si="1"/>
        <v>4.260089686</v>
      </c>
    </row>
    <row r="16">
      <c r="A16" s="2">
        <v>15.0</v>
      </c>
      <c r="B16" s="3" t="s">
        <v>19</v>
      </c>
      <c r="C16" s="4">
        <v>43479.0</v>
      </c>
      <c r="D16" s="2" t="s">
        <v>78</v>
      </c>
      <c r="E16" s="2"/>
      <c r="F16" s="3" t="s">
        <v>79</v>
      </c>
      <c r="G16" s="2" t="s">
        <v>12</v>
      </c>
      <c r="H16" s="2" t="s">
        <v>13</v>
      </c>
      <c r="I16" s="12" t="s">
        <v>80</v>
      </c>
      <c r="P16" s="29" t="s">
        <v>81</v>
      </c>
      <c r="Q16" s="7"/>
      <c r="R16" s="7"/>
      <c r="S16" s="8"/>
      <c r="U16" s="21" t="s">
        <v>82</v>
      </c>
      <c r="V16" s="24">
        <f>COUNTIF($B$2:$B$795,"Veracruz")</f>
        <v>16</v>
      </c>
      <c r="W16" s="25">
        <f t="shared" si="1"/>
        <v>3.587443946</v>
      </c>
    </row>
    <row r="17">
      <c r="A17" s="2">
        <v>16.0</v>
      </c>
      <c r="B17" s="3" t="s">
        <v>68</v>
      </c>
      <c r="C17" s="4">
        <v>43479.0</v>
      </c>
      <c r="D17" s="2" t="s">
        <v>83</v>
      </c>
      <c r="E17" s="2"/>
      <c r="F17" s="3" t="s">
        <v>84</v>
      </c>
      <c r="G17" s="2" t="s">
        <v>85</v>
      </c>
      <c r="H17" s="2" t="s">
        <v>13</v>
      </c>
      <c r="I17" s="12" t="s">
        <v>86</v>
      </c>
      <c r="K17" s="6" t="s">
        <v>87</v>
      </c>
      <c r="L17" s="7"/>
      <c r="M17" s="7"/>
      <c r="N17" s="8"/>
      <c r="P17" s="13"/>
      <c r="S17" s="14"/>
      <c r="U17" s="21" t="s">
        <v>69</v>
      </c>
      <c r="V17" s="24">
        <f>COUNTIF($B$2:$B$795,"Morelos")</f>
        <v>15</v>
      </c>
      <c r="W17" s="25">
        <f t="shared" si="1"/>
        <v>3.3632287</v>
      </c>
    </row>
    <row r="18">
      <c r="A18" s="2">
        <v>17.0</v>
      </c>
      <c r="B18" s="3" t="s">
        <v>43</v>
      </c>
      <c r="C18" s="4">
        <v>43481.0</v>
      </c>
      <c r="D18" s="2" t="s">
        <v>88</v>
      </c>
      <c r="E18" s="2"/>
      <c r="F18" s="3" t="s">
        <v>43</v>
      </c>
      <c r="G18" s="2" t="s">
        <v>12</v>
      </c>
      <c r="H18" s="2" t="s">
        <v>13</v>
      </c>
      <c r="I18" s="12" t="s">
        <v>89</v>
      </c>
      <c r="K18" s="13"/>
      <c r="N18" s="14"/>
      <c r="P18" s="15"/>
      <c r="Q18" s="16"/>
      <c r="R18" s="16"/>
      <c r="S18" s="17"/>
      <c r="U18" s="21" t="s">
        <v>9</v>
      </c>
      <c r="V18" s="24">
        <f>COUNTIF($B$2:$B$795, "Baja California")</f>
        <v>12</v>
      </c>
      <c r="W18" s="25">
        <f t="shared" si="1"/>
        <v>2.69058296</v>
      </c>
    </row>
    <row r="19">
      <c r="A19" s="2">
        <v>18.0</v>
      </c>
      <c r="B19" s="3" t="s">
        <v>43</v>
      </c>
      <c r="C19" s="4">
        <v>43481.0</v>
      </c>
      <c r="D19" s="2" t="s">
        <v>90</v>
      </c>
      <c r="E19" s="2"/>
      <c r="F19" s="3" t="s">
        <v>91</v>
      </c>
      <c r="G19" s="2" t="s">
        <v>22</v>
      </c>
      <c r="H19" s="2" t="s">
        <v>61</v>
      </c>
      <c r="I19" s="12" t="s">
        <v>92</v>
      </c>
      <c r="K19" s="15"/>
      <c r="L19" s="16"/>
      <c r="M19" s="16"/>
      <c r="N19" s="17"/>
      <c r="P19" s="20" t="s">
        <v>63</v>
      </c>
      <c r="Q19" s="20" t="s">
        <v>13</v>
      </c>
      <c r="R19" s="20" t="s">
        <v>93</v>
      </c>
      <c r="S19" s="20" t="s">
        <v>61</v>
      </c>
      <c r="U19" s="21" t="s">
        <v>94</v>
      </c>
      <c r="V19" s="24">
        <f>COUNTIF($B$2:$B$795,"Tabasco")</f>
        <v>9</v>
      </c>
      <c r="W19" s="25">
        <f t="shared" si="1"/>
        <v>2.01793722</v>
      </c>
    </row>
    <row r="20">
      <c r="A20" s="2">
        <v>19.0</v>
      </c>
      <c r="B20" s="3" t="s">
        <v>95</v>
      </c>
      <c r="C20" s="4">
        <v>43482.0</v>
      </c>
      <c r="D20" s="2" t="s">
        <v>96</v>
      </c>
      <c r="E20" s="2"/>
      <c r="F20" s="3" t="s">
        <v>97</v>
      </c>
      <c r="G20" s="2" t="s">
        <v>22</v>
      </c>
      <c r="H20" s="2" t="s">
        <v>61</v>
      </c>
      <c r="I20" s="12" t="s">
        <v>98</v>
      </c>
      <c r="K20" s="32">
        <f>$P$6/$Y$5</f>
        <v>0.6438356164</v>
      </c>
      <c r="L20" s="7"/>
      <c r="M20" s="7"/>
      <c r="N20" s="8"/>
      <c r="P20" s="33">
        <f>COUNTIFS($G$2:$G$795,"Estatal", H2:H795,"Tránsito")</f>
        <v>4</v>
      </c>
      <c r="Q20" s="33">
        <f>COUNTIFS($G$2:$G$795,"Estatal", H2:H795,"Policía")</f>
        <v>121</v>
      </c>
      <c r="R20" s="33">
        <f>COUNTIFS($G$2:$G$795,"Estatal", H2:H795,"Penitenciario")</f>
        <v>13</v>
      </c>
      <c r="S20" s="33">
        <f>COUNTIFS($G$2:$G$795,"Estatal", H2:H795,"Ministerial")</f>
        <v>50</v>
      </c>
      <c r="U20" s="21" t="s">
        <v>74</v>
      </c>
      <c r="V20" s="24">
        <f>COUNTIF($B$2:$B$795,"Sinaloa")</f>
        <v>13</v>
      </c>
      <c r="W20" s="25">
        <f t="shared" si="1"/>
        <v>2.914798206</v>
      </c>
    </row>
    <row r="21" ht="15.75" customHeight="1">
      <c r="A21" s="2">
        <v>20.0</v>
      </c>
      <c r="B21" s="3" t="s">
        <v>69</v>
      </c>
      <c r="C21" s="4">
        <v>43482.0</v>
      </c>
      <c r="D21" s="2" t="s">
        <v>99</v>
      </c>
      <c r="E21" s="2"/>
      <c r="F21" s="3" t="s">
        <v>100</v>
      </c>
      <c r="G21" s="2" t="s">
        <v>22</v>
      </c>
      <c r="H21" s="2" t="s">
        <v>13</v>
      </c>
      <c r="I21" s="12" t="s">
        <v>101</v>
      </c>
      <c r="K21" s="13"/>
      <c r="N21" s="14"/>
      <c r="P21" s="27"/>
      <c r="Q21" s="27"/>
      <c r="R21" s="27"/>
      <c r="S21" s="27"/>
      <c r="U21" s="21" t="s">
        <v>102</v>
      </c>
      <c r="V21" s="24">
        <f>COUNTIF($B$2:$B$795,"Zacatecas")</f>
        <v>9</v>
      </c>
      <c r="W21" s="25">
        <f t="shared" si="1"/>
        <v>2.01793722</v>
      </c>
    </row>
    <row r="22" ht="15.75" customHeight="1">
      <c r="A22" s="18">
        <v>21.0</v>
      </c>
      <c r="B22" s="3" t="s">
        <v>64</v>
      </c>
      <c r="C22" s="4">
        <v>43482.0</v>
      </c>
      <c r="D22" s="2" t="s">
        <v>103</v>
      </c>
      <c r="E22" s="2"/>
      <c r="F22" s="3" t="s">
        <v>104</v>
      </c>
      <c r="G22" s="2" t="s">
        <v>12</v>
      </c>
      <c r="H22" s="2" t="s">
        <v>13</v>
      </c>
      <c r="I22" s="12" t="s">
        <v>105</v>
      </c>
      <c r="K22" s="15"/>
      <c r="L22" s="16"/>
      <c r="M22" s="16"/>
      <c r="N22" s="17"/>
      <c r="U22" s="21" t="s">
        <v>106</v>
      </c>
      <c r="V22" s="24">
        <f>COUNTIF($B$2:$B$795,"Durango")</f>
        <v>8</v>
      </c>
      <c r="W22" s="25">
        <f t="shared" si="1"/>
        <v>1.793721973</v>
      </c>
    </row>
    <row r="23" ht="15.75" customHeight="1">
      <c r="A23" s="18">
        <v>22.0</v>
      </c>
      <c r="B23" s="3" t="s">
        <v>95</v>
      </c>
      <c r="C23" s="4">
        <v>43486.0</v>
      </c>
      <c r="D23" s="2" t="s">
        <v>107</v>
      </c>
      <c r="E23" s="2"/>
      <c r="F23" s="3" t="s">
        <v>97</v>
      </c>
      <c r="G23" s="2" t="s">
        <v>22</v>
      </c>
      <c r="H23" s="2" t="s">
        <v>61</v>
      </c>
      <c r="I23" s="12" t="s">
        <v>108</v>
      </c>
      <c r="P23" s="34" t="s">
        <v>109</v>
      </c>
      <c r="Q23" s="35"/>
      <c r="R23" s="35"/>
      <c r="S23" s="36"/>
      <c r="U23" s="21" t="s">
        <v>110</v>
      </c>
      <c r="V23" s="24">
        <f>COUNTIF($B$2:$B$795,"Quintana Roo")</f>
        <v>9</v>
      </c>
      <c r="W23" s="25">
        <f t="shared" si="1"/>
        <v>2.01793722</v>
      </c>
    </row>
    <row r="24" ht="15.75" customHeight="1">
      <c r="A24" s="2">
        <v>23.0</v>
      </c>
      <c r="B24" s="3" t="s">
        <v>73</v>
      </c>
      <c r="C24" s="4">
        <v>43492.0</v>
      </c>
      <c r="D24" s="2" t="s">
        <v>111</v>
      </c>
      <c r="E24" s="2">
        <v>25.0</v>
      </c>
      <c r="F24" s="3" t="s">
        <v>112</v>
      </c>
      <c r="G24" s="2" t="s">
        <v>22</v>
      </c>
      <c r="H24" s="26" t="s">
        <v>13</v>
      </c>
      <c r="I24" s="12" t="s">
        <v>113</v>
      </c>
      <c r="K24" s="6" t="s">
        <v>114</v>
      </c>
      <c r="L24" s="7"/>
      <c r="M24" s="7"/>
      <c r="N24" s="8"/>
      <c r="P24" s="13"/>
      <c r="S24" s="37"/>
      <c r="U24" s="21" t="s">
        <v>115</v>
      </c>
      <c r="V24" s="24">
        <f>COUNTIF($B$2:$B$795,"Tlaxcala")</f>
        <v>6</v>
      </c>
      <c r="W24" s="25">
        <f t="shared" si="1"/>
        <v>1.34529148</v>
      </c>
    </row>
    <row r="25" ht="15.75" customHeight="1">
      <c r="A25" s="2">
        <v>24.0</v>
      </c>
      <c r="B25" s="3" t="s">
        <v>32</v>
      </c>
      <c r="C25" s="4">
        <v>43493.0</v>
      </c>
      <c r="D25" s="2" t="s">
        <v>116</v>
      </c>
      <c r="E25" s="2"/>
      <c r="F25" s="3" t="s">
        <v>117</v>
      </c>
      <c r="G25" s="2" t="s">
        <v>12</v>
      </c>
      <c r="H25" s="2" t="s">
        <v>13</v>
      </c>
      <c r="I25" s="12" t="s">
        <v>118</v>
      </c>
      <c r="K25" s="13"/>
      <c r="N25" s="14"/>
      <c r="P25" s="38"/>
      <c r="Q25" s="39"/>
      <c r="R25" s="39"/>
      <c r="S25" s="40"/>
      <c r="U25" s="21" t="s">
        <v>119</v>
      </c>
      <c r="V25" s="24">
        <f>COUNTIF($B$2:$B$795,"Tamaulipas")</f>
        <v>7</v>
      </c>
      <c r="W25" s="25">
        <f t="shared" si="1"/>
        <v>1.569506726</v>
      </c>
    </row>
    <row r="26" ht="15.75" customHeight="1">
      <c r="A26" s="2">
        <v>25.0</v>
      </c>
      <c r="B26" s="3" t="s">
        <v>32</v>
      </c>
      <c r="C26" s="4">
        <v>43493.0</v>
      </c>
      <c r="D26" s="2" t="s">
        <v>120</v>
      </c>
      <c r="E26" s="2"/>
      <c r="F26" s="3" t="s">
        <v>117</v>
      </c>
      <c r="G26" s="2" t="s">
        <v>12</v>
      </c>
      <c r="H26" s="2" t="s">
        <v>13</v>
      </c>
      <c r="I26" s="12" t="s">
        <v>118</v>
      </c>
      <c r="K26" s="15"/>
      <c r="L26" s="16"/>
      <c r="M26" s="16"/>
      <c r="N26" s="17"/>
      <c r="P26" s="41" t="s">
        <v>13</v>
      </c>
      <c r="Q26" s="41" t="s">
        <v>93</v>
      </c>
      <c r="R26" s="41" t="s">
        <v>61</v>
      </c>
      <c r="S26" s="41" t="s">
        <v>121</v>
      </c>
      <c r="U26" s="21" t="s">
        <v>122</v>
      </c>
      <c r="V26" s="24">
        <f>COUNTIF($B$2:$B$795,"Coahuila")</f>
        <v>8</v>
      </c>
      <c r="W26" s="25">
        <f t="shared" si="1"/>
        <v>1.793721973</v>
      </c>
    </row>
    <row r="27" ht="15.75" customHeight="1">
      <c r="A27" s="2">
        <v>26.0</v>
      </c>
      <c r="B27" s="3" t="s">
        <v>58</v>
      </c>
      <c r="C27" s="4">
        <v>43496.0</v>
      </c>
      <c r="D27" s="2" t="s">
        <v>123</v>
      </c>
      <c r="E27" s="2"/>
      <c r="F27" s="3" t="s">
        <v>124</v>
      </c>
      <c r="G27" s="2" t="s">
        <v>12</v>
      </c>
      <c r="H27" s="2" t="s">
        <v>13</v>
      </c>
      <c r="I27" s="12" t="s">
        <v>125</v>
      </c>
      <c r="K27" s="32">
        <f>$Q$6/$Y$5</f>
        <v>0.5150684932</v>
      </c>
      <c r="L27" s="7"/>
      <c r="M27" s="7"/>
      <c r="N27" s="8"/>
      <c r="P27" s="42">
        <f>COUNTIFS($G$2:$G$795,"Federal", H2:H795,"Policía")</f>
        <v>7</v>
      </c>
      <c r="Q27" s="42">
        <f>COUNTIFS($G$2:$G$795,"Federal", H2:H795,"Penitenciario")</f>
        <v>1</v>
      </c>
      <c r="R27" s="42">
        <f>COUNTIFS($G$2:$G$795,"Federal", H2:H795,"Ministerial")</f>
        <v>6</v>
      </c>
      <c r="S27" s="42">
        <f>COUNTIFS($G$2:$G$795,"Federal", H2:H795,"Guardia")</f>
        <v>9</v>
      </c>
      <c r="U27" s="21" t="s">
        <v>126</v>
      </c>
      <c r="V27" s="24">
        <f>COUNTIF($B$2:$B$795,"Nuevo León")</f>
        <v>7</v>
      </c>
      <c r="W27" s="25">
        <f t="shared" si="1"/>
        <v>1.569506726</v>
      </c>
    </row>
    <row r="28" ht="15.75" customHeight="1">
      <c r="A28" s="18">
        <v>27.0</v>
      </c>
      <c r="B28" s="3" t="s">
        <v>82</v>
      </c>
      <c r="C28" s="4">
        <v>43496.0</v>
      </c>
      <c r="D28" s="2" t="s">
        <v>127</v>
      </c>
      <c r="E28" s="2"/>
      <c r="F28" s="3" t="s">
        <v>128</v>
      </c>
      <c r="G28" s="2" t="s">
        <v>22</v>
      </c>
      <c r="H28" s="2" t="s">
        <v>13</v>
      </c>
      <c r="I28" s="12" t="s">
        <v>129</v>
      </c>
      <c r="K28" s="13"/>
      <c r="N28" s="14"/>
      <c r="P28" s="27"/>
      <c r="Q28" s="27"/>
      <c r="R28" s="27"/>
      <c r="S28" s="27"/>
      <c r="U28" s="21" t="s">
        <v>44</v>
      </c>
      <c r="V28" s="24">
        <f>COUNTIF($B$2:$B$795, "Chiapas")</f>
        <v>5</v>
      </c>
      <c r="W28" s="25">
        <f t="shared" si="1"/>
        <v>1.121076233</v>
      </c>
    </row>
    <row r="29" ht="15.75" customHeight="1">
      <c r="A29" s="2">
        <v>28.0</v>
      </c>
      <c r="B29" s="3" t="s">
        <v>106</v>
      </c>
      <c r="C29" s="4">
        <v>43497.0</v>
      </c>
      <c r="D29" s="2" t="s">
        <v>130</v>
      </c>
      <c r="E29" s="2">
        <v>33.0</v>
      </c>
      <c r="F29" s="3" t="s">
        <v>106</v>
      </c>
      <c r="G29" s="2" t="s">
        <v>22</v>
      </c>
      <c r="H29" s="2" t="s">
        <v>13</v>
      </c>
      <c r="I29" s="12" t="s">
        <v>131</v>
      </c>
      <c r="K29" s="15"/>
      <c r="L29" s="16"/>
      <c r="M29" s="16"/>
      <c r="N29" s="17"/>
      <c r="U29" s="21" t="s">
        <v>54</v>
      </c>
      <c r="V29" s="24">
        <f>COUNTIF($B$2:$B$795,"Colima")</f>
        <v>4</v>
      </c>
      <c r="W29" s="25">
        <f t="shared" si="1"/>
        <v>0.8968609865</v>
      </c>
    </row>
    <row r="30" ht="15.75" customHeight="1">
      <c r="A30" s="2">
        <v>29.0</v>
      </c>
      <c r="B30" s="3" t="s">
        <v>43</v>
      </c>
      <c r="C30" s="4">
        <v>43498.0</v>
      </c>
      <c r="D30" s="2" t="s">
        <v>132</v>
      </c>
      <c r="E30" s="2"/>
      <c r="F30" s="3" t="s">
        <v>43</v>
      </c>
      <c r="G30" s="2" t="s">
        <v>12</v>
      </c>
      <c r="H30" s="2" t="s">
        <v>13</v>
      </c>
      <c r="I30" s="12" t="s">
        <v>133</v>
      </c>
      <c r="U30" s="21" t="s">
        <v>134</v>
      </c>
      <c r="V30" s="24">
        <f>COUNTIF($B$2:$B$795,"San Luis Potosí")</f>
        <v>4</v>
      </c>
      <c r="W30" s="25">
        <f t="shared" si="1"/>
        <v>0.8968609865</v>
      </c>
    </row>
    <row r="31" ht="15.75" customHeight="1">
      <c r="A31" s="2">
        <v>30.0</v>
      </c>
      <c r="B31" s="3" t="s">
        <v>19</v>
      </c>
      <c r="C31" s="4">
        <v>43499.0</v>
      </c>
      <c r="D31" s="2" t="s">
        <v>135</v>
      </c>
      <c r="E31" s="2">
        <v>33.0</v>
      </c>
      <c r="F31" s="3" t="s">
        <v>136</v>
      </c>
      <c r="G31" s="2" t="s">
        <v>12</v>
      </c>
      <c r="H31" s="2" t="s">
        <v>13</v>
      </c>
      <c r="I31" s="12" t="s">
        <v>137</v>
      </c>
      <c r="K31" s="6" t="s">
        <v>138</v>
      </c>
      <c r="L31" s="7"/>
      <c r="M31" s="7"/>
      <c r="N31" s="8"/>
      <c r="U31" s="21" t="s">
        <v>95</v>
      </c>
      <c r="V31" s="24">
        <f>COUNTIF($B$2:$B$795,"Hidalgo")</f>
        <v>2</v>
      </c>
      <c r="W31" s="25">
        <f t="shared" si="1"/>
        <v>0.4484304933</v>
      </c>
    </row>
    <row r="32" ht="15.75" customHeight="1">
      <c r="A32" s="2">
        <v>31.0</v>
      </c>
      <c r="B32" s="3" t="s">
        <v>39</v>
      </c>
      <c r="C32" s="4">
        <v>43500.0</v>
      </c>
      <c r="D32" s="2" t="s">
        <v>139</v>
      </c>
      <c r="E32" s="2"/>
      <c r="F32" s="3" t="s">
        <v>140</v>
      </c>
      <c r="G32" s="2" t="s">
        <v>22</v>
      </c>
      <c r="H32" s="2" t="s">
        <v>61</v>
      </c>
      <c r="I32" s="12" t="s">
        <v>141</v>
      </c>
      <c r="K32" s="13"/>
      <c r="N32" s="14"/>
      <c r="U32" s="21" t="s">
        <v>142</v>
      </c>
      <c r="V32" s="24">
        <f>COUNTIF($B$2:$B$795,"Nayarit")</f>
        <v>2</v>
      </c>
      <c r="W32" s="25">
        <f t="shared" si="1"/>
        <v>0.4484304933</v>
      </c>
    </row>
    <row r="33" ht="15.75" customHeight="1">
      <c r="A33" s="2">
        <v>32.0</v>
      </c>
      <c r="B33" s="3" t="s">
        <v>39</v>
      </c>
      <c r="C33" s="4">
        <v>43500.0</v>
      </c>
      <c r="D33" s="2" t="s">
        <v>143</v>
      </c>
      <c r="E33" s="2"/>
      <c r="F33" s="3" t="s">
        <v>140</v>
      </c>
      <c r="G33" s="2" t="s">
        <v>22</v>
      </c>
      <c r="H33" s="2" t="s">
        <v>61</v>
      </c>
      <c r="I33" s="12" t="s">
        <v>141</v>
      </c>
      <c r="K33" s="15"/>
      <c r="L33" s="16"/>
      <c r="M33" s="16"/>
      <c r="N33" s="17"/>
      <c r="U33" s="21" t="s">
        <v>144</v>
      </c>
      <c r="V33" s="24">
        <f>COUNTIF($B$2:$B$795,"Querétaro")</f>
        <v>2</v>
      </c>
      <c r="W33" s="25">
        <f t="shared" si="1"/>
        <v>0.4484304933</v>
      </c>
    </row>
    <row r="34" ht="15.75" customHeight="1">
      <c r="A34" s="2">
        <v>33.0</v>
      </c>
      <c r="B34" s="3" t="s">
        <v>82</v>
      </c>
      <c r="C34" s="4">
        <v>43500.0</v>
      </c>
      <c r="D34" s="2" t="s">
        <v>145</v>
      </c>
      <c r="E34" s="2">
        <v>34.0</v>
      </c>
      <c r="F34" s="3" t="s">
        <v>146</v>
      </c>
      <c r="G34" s="2" t="s">
        <v>22</v>
      </c>
      <c r="H34" s="2" t="s">
        <v>13</v>
      </c>
      <c r="I34" s="12" t="s">
        <v>147</v>
      </c>
      <c r="K34" s="32">
        <f>$R$6/$Y$5</f>
        <v>0.06301369863</v>
      </c>
      <c r="L34" s="7"/>
      <c r="M34" s="7"/>
      <c r="N34" s="8"/>
      <c r="U34" s="21" t="s">
        <v>148</v>
      </c>
      <c r="V34" s="24">
        <f>COUNTIF($B$2:$B$795, "Aguascalientes")</f>
        <v>0</v>
      </c>
      <c r="W34" s="25">
        <f t="shared" si="1"/>
        <v>0</v>
      </c>
    </row>
    <row r="35" ht="15.75" customHeight="1">
      <c r="A35" s="2">
        <v>34.0</v>
      </c>
      <c r="B35" s="3" t="s">
        <v>19</v>
      </c>
      <c r="C35" s="4">
        <v>43502.0</v>
      </c>
      <c r="D35" s="2" t="s">
        <v>149</v>
      </c>
      <c r="E35" s="2"/>
      <c r="F35" s="3" t="s">
        <v>150</v>
      </c>
      <c r="G35" s="2" t="s">
        <v>12</v>
      </c>
      <c r="H35" s="2" t="s">
        <v>13</v>
      </c>
      <c r="I35" s="12" t="s">
        <v>151</v>
      </c>
      <c r="K35" s="13"/>
      <c r="N35" s="14"/>
      <c r="U35" s="21" t="s">
        <v>152</v>
      </c>
      <c r="V35" s="24">
        <f>COUNTIF($B$2:$B$795, "Baja California Sur")</f>
        <v>0</v>
      </c>
      <c r="W35" s="25">
        <f t="shared" si="1"/>
        <v>0</v>
      </c>
    </row>
    <row r="36" ht="15.75" customHeight="1">
      <c r="A36" s="2">
        <v>35.0</v>
      </c>
      <c r="B36" s="3" t="s">
        <v>39</v>
      </c>
      <c r="C36" s="4">
        <v>43502.0</v>
      </c>
      <c r="D36" s="26" t="s">
        <v>153</v>
      </c>
      <c r="E36" s="2"/>
      <c r="F36" s="3" t="s">
        <v>154</v>
      </c>
      <c r="G36" s="2" t="s">
        <v>12</v>
      </c>
      <c r="H36" s="2" t="s">
        <v>13</v>
      </c>
      <c r="I36" s="43" t="s">
        <v>155</v>
      </c>
      <c r="K36" s="15"/>
      <c r="L36" s="16"/>
      <c r="M36" s="16"/>
      <c r="N36" s="17"/>
      <c r="U36" s="21" t="s">
        <v>156</v>
      </c>
      <c r="V36" s="24">
        <f>COUNTIF($B$2:$B$795,"Campeche")</f>
        <v>0</v>
      </c>
      <c r="W36" s="25">
        <f t="shared" si="1"/>
        <v>0</v>
      </c>
    </row>
    <row r="37" ht="15.75" customHeight="1">
      <c r="A37" s="2">
        <v>36.0</v>
      </c>
      <c r="B37" s="3" t="s">
        <v>82</v>
      </c>
      <c r="C37" s="4">
        <v>43502.0</v>
      </c>
      <c r="D37" s="2" t="s">
        <v>157</v>
      </c>
      <c r="E37" s="2"/>
      <c r="F37" s="3" t="s">
        <v>158</v>
      </c>
      <c r="G37" s="2" t="s">
        <v>12</v>
      </c>
      <c r="H37" s="2" t="s">
        <v>13</v>
      </c>
      <c r="I37" s="12" t="s">
        <v>159</v>
      </c>
      <c r="U37" s="44" t="s">
        <v>160</v>
      </c>
      <c r="V37" s="45">
        <f>COUNTIF($B$2:$B$795,"Yucatán")</f>
        <v>0</v>
      </c>
      <c r="W37" s="25">
        <f t="shared" si="1"/>
        <v>0</v>
      </c>
    </row>
    <row r="38" ht="15.75" customHeight="1">
      <c r="A38" s="2">
        <v>37.0</v>
      </c>
      <c r="B38" s="3" t="s">
        <v>19</v>
      </c>
      <c r="C38" s="4">
        <v>43503.0</v>
      </c>
      <c r="D38" s="2" t="s">
        <v>161</v>
      </c>
      <c r="E38" s="2"/>
      <c r="F38" s="3" t="s">
        <v>162</v>
      </c>
      <c r="G38" s="2" t="s">
        <v>22</v>
      </c>
      <c r="H38" s="2" t="s">
        <v>93</v>
      </c>
      <c r="I38" s="12" t="s">
        <v>163</v>
      </c>
      <c r="U38" s="46"/>
      <c r="V38" s="47"/>
      <c r="W38" s="48"/>
    </row>
    <row r="39" ht="15.75" customHeight="1">
      <c r="A39" s="2">
        <v>38.0</v>
      </c>
      <c r="B39" s="3" t="s">
        <v>19</v>
      </c>
      <c r="C39" s="4">
        <v>43503.0</v>
      </c>
      <c r="D39" s="2" t="s">
        <v>164</v>
      </c>
      <c r="E39" s="2">
        <v>28.0</v>
      </c>
      <c r="F39" s="3" t="s">
        <v>41</v>
      </c>
      <c r="G39" s="2" t="s">
        <v>12</v>
      </c>
      <c r="H39" s="2" t="s">
        <v>63</v>
      </c>
      <c r="I39" s="12" t="s">
        <v>165</v>
      </c>
      <c r="U39" s="49" t="s">
        <v>166</v>
      </c>
      <c r="V39" s="50">
        <f>SUM(V6:V37)</f>
        <v>446</v>
      </c>
      <c r="W39" s="51">
        <f>SUM($W$6:$W$37)</f>
        <v>100</v>
      </c>
    </row>
    <row r="40" ht="15.75" customHeight="1">
      <c r="A40" s="18">
        <v>39.0</v>
      </c>
      <c r="B40" s="3" t="s">
        <v>24</v>
      </c>
      <c r="C40" s="4">
        <v>43503.0</v>
      </c>
      <c r="D40" s="2" t="s">
        <v>167</v>
      </c>
      <c r="E40" s="2"/>
      <c r="F40" s="3" t="s">
        <v>26</v>
      </c>
      <c r="G40" s="2" t="s">
        <v>12</v>
      </c>
      <c r="H40" s="26" t="s">
        <v>13</v>
      </c>
      <c r="I40" s="12" t="s">
        <v>168</v>
      </c>
    </row>
    <row r="41" ht="15.75" customHeight="1">
      <c r="A41" s="2">
        <v>40.0</v>
      </c>
      <c r="B41" s="3" t="s">
        <v>68</v>
      </c>
      <c r="C41" s="4">
        <v>43506.0</v>
      </c>
      <c r="D41" s="2" t="s">
        <v>169</v>
      </c>
      <c r="E41" s="2"/>
      <c r="F41" s="3" t="s">
        <v>170</v>
      </c>
      <c r="G41" s="2" t="s">
        <v>12</v>
      </c>
      <c r="H41" s="2" t="s">
        <v>13</v>
      </c>
      <c r="I41" s="12" t="s">
        <v>171</v>
      </c>
    </row>
    <row r="42" ht="15.75" customHeight="1">
      <c r="A42" s="2">
        <v>41.0</v>
      </c>
      <c r="B42" s="3" t="s">
        <v>68</v>
      </c>
      <c r="C42" s="4">
        <v>43506.0</v>
      </c>
      <c r="D42" s="2" t="s">
        <v>172</v>
      </c>
      <c r="E42" s="2"/>
      <c r="F42" s="3" t="s">
        <v>170</v>
      </c>
      <c r="G42" s="2" t="s">
        <v>12</v>
      </c>
      <c r="H42" s="2" t="s">
        <v>13</v>
      </c>
      <c r="I42" s="12" t="s">
        <v>171</v>
      </c>
    </row>
    <row r="43" ht="15.75" customHeight="1">
      <c r="A43" s="2">
        <v>42.0</v>
      </c>
      <c r="B43" s="3" t="s">
        <v>19</v>
      </c>
      <c r="C43" s="4">
        <v>43507.0</v>
      </c>
      <c r="D43" s="2" t="s">
        <v>173</v>
      </c>
      <c r="E43" s="2">
        <v>35.0</v>
      </c>
      <c r="F43" s="3" t="s">
        <v>19</v>
      </c>
      <c r="G43" s="2" t="s">
        <v>22</v>
      </c>
      <c r="H43" s="2" t="s">
        <v>93</v>
      </c>
      <c r="I43" s="12" t="s">
        <v>174</v>
      </c>
      <c r="K43" s="52" t="s">
        <v>175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8"/>
    </row>
    <row r="44" ht="15.75" customHeight="1">
      <c r="A44" s="2">
        <v>43.0</v>
      </c>
      <c r="B44" s="3" t="s">
        <v>39</v>
      </c>
      <c r="C44" s="4">
        <v>43507.0</v>
      </c>
      <c r="D44" s="2" t="s">
        <v>176</v>
      </c>
      <c r="E44" s="2"/>
      <c r="F44" s="3" t="s">
        <v>177</v>
      </c>
      <c r="G44" s="2" t="s">
        <v>12</v>
      </c>
      <c r="H44" s="2" t="s">
        <v>13</v>
      </c>
      <c r="I44" s="53" t="s">
        <v>178</v>
      </c>
      <c r="K44" s="15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7"/>
    </row>
    <row r="45" ht="15.75" customHeight="1">
      <c r="A45" s="2">
        <v>44.0</v>
      </c>
      <c r="B45" s="3" t="s">
        <v>39</v>
      </c>
      <c r="C45" s="4">
        <v>43507.0</v>
      </c>
      <c r="D45" s="54" t="s">
        <v>176</v>
      </c>
      <c r="E45" s="2"/>
      <c r="F45" s="3" t="s">
        <v>177</v>
      </c>
      <c r="G45" s="2" t="s">
        <v>12</v>
      </c>
      <c r="H45" s="2" t="s">
        <v>13</v>
      </c>
      <c r="I45" s="12" t="s">
        <v>178</v>
      </c>
      <c r="K45" s="55"/>
      <c r="L45" s="56" t="s">
        <v>179</v>
      </c>
      <c r="M45" s="56" t="s">
        <v>180</v>
      </c>
      <c r="N45" s="56" t="s">
        <v>181</v>
      </c>
      <c r="O45" s="56" t="s">
        <v>182</v>
      </c>
      <c r="P45" s="56" t="s">
        <v>183</v>
      </c>
      <c r="Q45" s="56" t="s">
        <v>184</v>
      </c>
      <c r="R45" s="56" t="s">
        <v>185</v>
      </c>
      <c r="S45" s="56" t="s">
        <v>186</v>
      </c>
      <c r="T45" s="56" t="s">
        <v>187</v>
      </c>
      <c r="U45" s="56" t="s">
        <v>188</v>
      </c>
      <c r="V45" s="56" t="s">
        <v>189</v>
      </c>
      <c r="W45" s="56" t="s">
        <v>190</v>
      </c>
      <c r="X45" s="57" t="s">
        <v>166</v>
      </c>
    </row>
    <row r="46" ht="15.75" customHeight="1">
      <c r="A46" s="2">
        <v>45.0</v>
      </c>
      <c r="B46" s="3" t="s">
        <v>39</v>
      </c>
      <c r="C46" s="4">
        <v>43507.0</v>
      </c>
      <c r="D46" s="54" t="s">
        <v>176</v>
      </c>
      <c r="E46" s="2"/>
      <c r="F46" s="3" t="s">
        <v>177</v>
      </c>
      <c r="G46" s="2" t="s">
        <v>12</v>
      </c>
      <c r="H46" s="2" t="s">
        <v>13</v>
      </c>
      <c r="I46" s="12" t="s">
        <v>178</v>
      </c>
      <c r="K46" s="55" t="s">
        <v>0</v>
      </c>
      <c r="L46" s="58">
        <f>COUNTIFS($C$2:$C$795,"&gt;=01/01/2019",$C$2:$C$795,"&lt;=31/01/2019")</f>
        <v>27</v>
      </c>
      <c r="M46" s="58">
        <f>COUNTIFS($C$2:$C$795,"&gt;=01/02/2019",$C$2:$C$795,"&lt;=28/02/2019")</f>
        <v>38</v>
      </c>
      <c r="N46" s="58">
        <f>COUNTIFS($C$2:$C$795,"&gt;=01/03/2019",$C$2:$C$795,"&lt;=31/03/2019")</f>
        <v>29</v>
      </c>
      <c r="O46" s="58">
        <f>COUNTIFS($C$2:$C$795,"&gt;=01/04/2019",$C$2:$C$795,"&lt;=30/04/2019")</f>
        <v>34</v>
      </c>
      <c r="P46" s="58">
        <f>COUNTIFS($C$2:$C$795,"&gt;=01/05/2019",$C$2:$C$795,"&lt;=31/05/2019")</f>
        <v>28</v>
      </c>
      <c r="Q46" s="58">
        <f>COUNTIFS($C$2:$C$795,"&gt;=01/06/2019",$C$2:$C$795,"&lt;=30/06/2019")</f>
        <v>37</v>
      </c>
      <c r="R46" s="58">
        <f>COUNTIFS($C$2:$C$795,"&gt;=01/07/2019",$C$2:$C$795,"&lt;=31/07/2019")</f>
        <v>47</v>
      </c>
      <c r="S46" s="58">
        <f>COUNTIFS($C$2:$C$795,"&gt;=01/08/2019",$C$2:$C$795,"&lt;=31/08/2019")</f>
        <v>20</v>
      </c>
      <c r="T46" s="58">
        <f>COUNTIFS($C$2:$C$795,"&gt;=01/09/2019",$C$2:$C$795,"&lt;=30/09/2019")</f>
        <v>30</v>
      </c>
      <c r="U46" s="58">
        <f>COUNTIFS($C$2:$C$795,"&gt;=01/10/2019",$C$2:$C$795,"&lt;=31/10/2019")</f>
        <v>42</v>
      </c>
      <c r="V46" s="58">
        <f>COUNTIFS($C$2:$C$795,"&gt;=01/11/2019",$C$2:$C$795,"&lt;=30/11/2019")</f>
        <v>54</v>
      </c>
      <c r="W46" s="58">
        <f>COUNTIFS($C$2:$C$795,"&gt;=01/12/2019",$C$2:$C$795,"&lt;=31/12/2019")</f>
        <v>60</v>
      </c>
      <c r="X46" s="22">
        <f>SUM($L$46:$W$46)</f>
        <v>446</v>
      </c>
    </row>
    <row r="47" ht="15.75" customHeight="1">
      <c r="A47" s="2">
        <v>46.0</v>
      </c>
      <c r="B47" s="3" t="s">
        <v>39</v>
      </c>
      <c r="C47" s="4">
        <v>43507.0</v>
      </c>
      <c r="D47" s="54" t="s">
        <v>176</v>
      </c>
      <c r="E47" s="2"/>
      <c r="F47" s="3" t="s">
        <v>177</v>
      </c>
      <c r="G47" s="2" t="s">
        <v>12</v>
      </c>
      <c r="H47" s="2" t="s">
        <v>13</v>
      </c>
      <c r="I47" s="12" t="s">
        <v>178</v>
      </c>
      <c r="K47" s="55" t="s">
        <v>31</v>
      </c>
      <c r="L47" s="59">
        <f t="shared" ref="L47:W47" si="2">(L46*100)/$X$46</f>
        <v>6.053811659</v>
      </c>
      <c r="M47" s="59">
        <f t="shared" si="2"/>
        <v>8.520179372</v>
      </c>
      <c r="N47" s="59">
        <f t="shared" si="2"/>
        <v>6.502242152</v>
      </c>
      <c r="O47" s="59">
        <f t="shared" si="2"/>
        <v>7.623318386</v>
      </c>
      <c r="P47" s="59">
        <f t="shared" si="2"/>
        <v>6.278026906</v>
      </c>
      <c r="Q47" s="59">
        <f t="shared" si="2"/>
        <v>8.295964126</v>
      </c>
      <c r="R47" s="59">
        <f t="shared" si="2"/>
        <v>10.53811659</v>
      </c>
      <c r="S47" s="59">
        <f t="shared" si="2"/>
        <v>4.484304933</v>
      </c>
      <c r="T47" s="59">
        <f t="shared" si="2"/>
        <v>6.726457399</v>
      </c>
      <c r="U47" s="59">
        <f t="shared" si="2"/>
        <v>9.417040359</v>
      </c>
      <c r="V47" s="59">
        <f t="shared" si="2"/>
        <v>12.10762332</v>
      </c>
      <c r="W47" s="59">
        <f t="shared" si="2"/>
        <v>13.4529148</v>
      </c>
    </row>
    <row r="48" ht="15.75" customHeight="1">
      <c r="A48" s="2">
        <v>47.0</v>
      </c>
      <c r="B48" s="3" t="s">
        <v>39</v>
      </c>
      <c r="C48" s="4">
        <v>43507.0</v>
      </c>
      <c r="D48" s="54" t="s">
        <v>176</v>
      </c>
      <c r="E48" s="2"/>
      <c r="F48" s="3" t="s">
        <v>177</v>
      </c>
      <c r="G48" s="2" t="s">
        <v>12</v>
      </c>
      <c r="H48" s="2" t="s">
        <v>13</v>
      </c>
      <c r="I48" s="12" t="s">
        <v>178</v>
      </c>
    </row>
    <row r="49" ht="15.75" customHeight="1">
      <c r="A49" s="2">
        <v>48.0</v>
      </c>
      <c r="B49" s="3" t="s">
        <v>19</v>
      </c>
      <c r="C49" s="4">
        <v>43509.0</v>
      </c>
      <c r="D49" s="2" t="s">
        <v>191</v>
      </c>
      <c r="E49" s="2">
        <v>28.0</v>
      </c>
      <c r="F49" s="3" t="s">
        <v>192</v>
      </c>
      <c r="G49" s="2" t="s">
        <v>12</v>
      </c>
      <c r="H49" s="2" t="s">
        <v>13</v>
      </c>
      <c r="I49" s="12" t="s">
        <v>193</v>
      </c>
    </row>
    <row r="50" ht="15.75" customHeight="1">
      <c r="A50" s="18">
        <v>49.0</v>
      </c>
      <c r="B50" s="3" t="s">
        <v>24</v>
      </c>
      <c r="C50" s="4">
        <v>43509.0</v>
      </c>
      <c r="D50" s="2" t="s">
        <v>194</v>
      </c>
      <c r="E50" s="2"/>
      <c r="F50" s="3" t="s">
        <v>195</v>
      </c>
      <c r="G50" s="2" t="s">
        <v>12</v>
      </c>
      <c r="H50" s="2" t="s">
        <v>13</v>
      </c>
      <c r="I50" s="12" t="s">
        <v>196</v>
      </c>
    </row>
    <row r="51" ht="15.75" customHeight="1">
      <c r="A51" s="2">
        <v>50.0</v>
      </c>
      <c r="B51" s="3" t="s">
        <v>68</v>
      </c>
      <c r="C51" s="4">
        <v>43512.0</v>
      </c>
      <c r="D51" s="2" t="s">
        <v>197</v>
      </c>
      <c r="E51" s="2"/>
      <c r="F51" s="3" t="s">
        <v>198</v>
      </c>
      <c r="G51" s="2" t="s">
        <v>12</v>
      </c>
      <c r="H51" s="2" t="s">
        <v>13</v>
      </c>
      <c r="I51" s="12" t="s">
        <v>199</v>
      </c>
    </row>
    <row r="52" ht="15.75" customHeight="1">
      <c r="A52" s="2">
        <v>51.0</v>
      </c>
      <c r="B52" s="3" t="s">
        <v>24</v>
      </c>
      <c r="C52" s="4">
        <v>43513.0</v>
      </c>
      <c r="D52" s="2" t="s">
        <v>200</v>
      </c>
      <c r="E52" s="2"/>
      <c r="F52" s="3" t="s">
        <v>201</v>
      </c>
      <c r="G52" s="2" t="s">
        <v>12</v>
      </c>
      <c r="H52" s="2" t="s">
        <v>13</v>
      </c>
      <c r="I52" s="12" t="s">
        <v>202</v>
      </c>
    </row>
    <row r="53" ht="15.75" customHeight="1">
      <c r="A53" s="2">
        <v>422.0</v>
      </c>
      <c r="B53" s="2" t="s">
        <v>119</v>
      </c>
      <c r="C53" s="60">
        <v>43514.0</v>
      </c>
      <c r="D53" s="2" t="s">
        <v>203</v>
      </c>
      <c r="E53" s="2"/>
      <c r="F53" s="2" t="s">
        <v>204</v>
      </c>
      <c r="G53" s="2" t="s">
        <v>22</v>
      </c>
      <c r="H53" s="2" t="s">
        <v>13</v>
      </c>
      <c r="I53" s="61" t="s">
        <v>205</v>
      </c>
    </row>
    <row r="54" ht="15.75" customHeight="1">
      <c r="A54" s="2">
        <v>52.0</v>
      </c>
      <c r="B54" s="3" t="s">
        <v>44</v>
      </c>
      <c r="C54" s="4">
        <v>43515.0</v>
      </c>
      <c r="D54" s="2" t="s">
        <v>206</v>
      </c>
      <c r="E54" s="2">
        <v>27.0</v>
      </c>
      <c r="F54" s="3" t="s">
        <v>46</v>
      </c>
      <c r="G54" s="2" t="s">
        <v>12</v>
      </c>
      <c r="H54" s="2" t="s">
        <v>13</v>
      </c>
      <c r="I54" s="12" t="s">
        <v>207</v>
      </c>
    </row>
    <row r="55" ht="15.75" customHeight="1">
      <c r="A55" s="2">
        <v>53.0</v>
      </c>
      <c r="B55" s="3" t="s">
        <v>44</v>
      </c>
      <c r="C55" s="4">
        <v>43515.0</v>
      </c>
      <c r="D55" s="2" t="s">
        <v>208</v>
      </c>
      <c r="E55" s="2"/>
      <c r="F55" s="3" t="s">
        <v>46</v>
      </c>
      <c r="G55" s="2" t="s">
        <v>12</v>
      </c>
      <c r="H55" s="2" t="s">
        <v>13</v>
      </c>
      <c r="I55" s="12" t="s">
        <v>207</v>
      </c>
    </row>
    <row r="56" ht="15.75" customHeight="1">
      <c r="A56" s="2">
        <v>54.0</v>
      </c>
      <c r="B56" s="3" t="s">
        <v>49</v>
      </c>
      <c r="C56" s="4">
        <v>43484.0</v>
      </c>
      <c r="D56" s="2" t="s">
        <v>209</v>
      </c>
      <c r="E56" s="2"/>
      <c r="F56" s="3" t="s">
        <v>210</v>
      </c>
      <c r="G56" s="2" t="s">
        <v>12</v>
      </c>
      <c r="H56" s="2" t="s">
        <v>13</v>
      </c>
      <c r="I56" s="12" t="s">
        <v>211</v>
      </c>
    </row>
    <row r="57" ht="15.75" customHeight="1">
      <c r="A57" s="2">
        <v>55.0</v>
      </c>
      <c r="B57" s="3" t="s">
        <v>64</v>
      </c>
      <c r="C57" s="4">
        <v>43515.0</v>
      </c>
      <c r="D57" s="2" t="s">
        <v>212</v>
      </c>
      <c r="E57" s="2"/>
      <c r="F57" s="3" t="s">
        <v>213</v>
      </c>
      <c r="G57" s="2" t="s">
        <v>85</v>
      </c>
      <c r="H57" s="2" t="s">
        <v>13</v>
      </c>
      <c r="I57" s="12" t="s">
        <v>214</v>
      </c>
    </row>
    <row r="58" ht="15.75" customHeight="1">
      <c r="A58" s="2">
        <v>56.0</v>
      </c>
      <c r="B58" s="3" t="s">
        <v>19</v>
      </c>
      <c r="C58" s="4">
        <v>43516.0</v>
      </c>
      <c r="D58" s="2" t="s">
        <v>215</v>
      </c>
      <c r="E58" s="2">
        <v>30.0</v>
      </c>
      <c r="F58" s="3" t="s">
        <v>192</v>
      </c>
      <c r="G58" s="2" t="s">
        <v>12</v>
      </c>
      <c r="H58" s="2" t="s">
        <v>13</v>
      </c>
      <c r="I58" s="12" t="s">
        <v>216</v>
      </c>
    </row>
    <row r="59" ht="15.75" customHeight="1">
      <c r="A59" s="2">
        <v>57.0</v>
      </c>
      <c r="B59" s="3" t="s">
        <v>24</v>
      </c>
      <c r="C59" s="4">
        <v>43516.0</v>
      </c>
      <c r="D59" s="2" t="s">
        <v>217</v>
      </c>
      <c r="E59" s="2"/>
      <c r="F59" s="3" t="s">
        <v>26</v>
      </c>
      <c r="G59" s="2" t="s">
        <v>12</v>
      </c>
      <c r="H59" s="2" t="s">
        <v>13</v>
      </c>
      <c r="I59" s="12" t="s">
        <v>218</v>
      </c>
    </row>
    <row r="60" ht="15.75" customHeight="1">
      <c r="A60" s="18">
        <v>58.0</v>
      </c>
      <c r="B60" s="3" t="s">
        <v>110</v>
      </c>
      <c r="C60" s="4">
        <v>43517.0</v>
      </c>
      <c r="D60" s="2" t="s">
        <v>219</v>
      </c>
      <c r="E60" s="2">
        <v>57.0</v>
      </c>
      <c r="F60" s="3" t="s">
        <v>220</v>
      </c>
      <c r="G60" s="2" t="s">
        <v>22</v>
      </c>
      <c r="H60" s="2" t="s">
        <v>61</v>
      </c>
      <c r="I60" s="12" t="s">
        <v>221</v>
      </c>
    </row>
    <row r="61" ht="15.75" customHeight="1">
      <c r="A61" s="2">
        <v>230.0</v>
      </c>
      <c r="B61" s="2" t="s">
        <v>24</v>
      </c>
      <c r="C61" s="60">
        <v>43518.0</v>
      </c>
      <c r="D61" s="2" t="s">
        <v>222</v>
      </c>
      <c r="E61" s="2"/>
      <c r="F61" s="2" t="s">
        <v>201</v>
      </c>
      <c r="G61" s="2" t="s">
        <v>12</v>
      </c>
      <c r="H61" s="2" t="s">
        <v>63</v>
      </c>
      <c r="I61" s="2" t="s">
        <v>223</v>
      </c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ht="15.75" customHeight="1">
      <c r="A62" s="2">
        <v>59.0</v>
      </c>
      <c r="B62" s="3" t="s">
        <v>32</v>
      </c>
      <c r="C62" s="4">
        <v>43518.0</v>
      </c>
      <c r="D62" s="2" t="s">
        <v>224</v>
      </c>
      <c r="E62" s="2">
        <v>33.0</v>
      </c>
      <c r="F62" s="3" t="s">
        <v>225</v>
      </c>
      <c r="G62" s="2" t="s">
        <v>22</v>
      </c>
      <c r="H62" s="2" t="s">
        <v>93</v>
      </c>
      <c r="I62" s="12" t="s">
        <v>226</v>
      </c>
    </row>
    <row r="63" ht="15.75" customHeight="1">
      <c r="A63" s="2">
        <v>60.0</v>
      </c>
      <c r="B63" s="3" t="s">
        <v>119</v>
      </c>
      <c r="C63" s="4">
        <v>43518.0</v>
      </c>
      <c r="D63" s="54" t="s">
        <v>227</v>
      </c>
      <c r="E63" s="2"/>
      <c r="F63" s="3" t="s">
        <v>228</v>
      </c>
      <c r="G63" s="2" t="s">
        <v>22</v>
      </c>
      <c r="H63" s="2" t="s">
        <v>61</v>
      </c>
      <c r="I63" s="12" t="s">
        <v>229</v>
      </c>
    </row>
    <row r="64" ht="15.75" customHeight="1">
      <c r="A64" s="2">
        <v>61.0</v>
      </c>
      <c r="B64" s="3" t="s">
        <v>43</v>
      </c>
      <c r="C64" s="4">
        <v>43522.0</v>
      </c>
      <c r="D64" s="2" t="s">
        <v>230</v>
      </c>
      <c r="E64" s="2"/>
      <c r="F64" s="3" t="s">
        <v>231</v>
      </c>
      <c r="G64" s="2" t="s">
        <v>12</v>
      </c>
      <c r="H64" s="2" t="s">
        <v>13</v>
      </c>
      <c r="I64" s="12" t="s">
        <v>232</v>
      </c>
    </row>
    <row r="65" ht="15.75" customHeight="1">
      <c r="A65" s="2">
        <v>62.0</v>
      </c>
      <c r="B65" s="3" t="s">
        <v>43</v>
      </c>
      <c r="C65" s="4">
        <v>43522.0</v>
      </c>
      <c r="D65" s="2" t="s">
        <v>233</v>
      </c>
      <c r="E65" s="2"/>
      <c r="F65" s="3" t="s">
        <v>231</v>
      </c>
      <c r="G65" s="2" t="s">
        <v>12</v>
      </c>
      <c r="H65" s="2" t="s">
        <v>13</v>
      </c>
      <c r="I65" s="12" t="s">
        <v>232</v>
      </c>
    </row>
    <row r="66" ht="15.75" customHeight="1">
      <c r="A66" s="2">
        <v>63.0</v>
      </c>
      <c r="B66" s="3" t="s">
        <v>58</v>
      </c>
      <c r="C66" s="4">
        <v>43523.0</v>
      </c>
      <c r="D66" s="2" t="s">
        <v>234</v>
      </c>
      <c r="E66" s="2">
        <v>42.0</v>
      </c>
      <c r="F66" s="3" t="s">
        <v>235</v>
      </c>
      <c r="G66" s="2" t="s">
        <v>85</v>
      </c>
      <c r="H66" s="2" t="s">
        <v>61</v>
      </c>
      <c r="I66" s="12" t="s">
        <v>236</v>
      </c>
    </row>
    <row r="67" ht="15.75" customHeight="1">
      <c r="A67" s="18">
        <v>64.0</v>
      </c>
      <c r="B67" s="3" t="s">
        <v>19</v>
      </c>
      <c r="C67" s="4">
        <v>43524.0</v>
      </c>
      <c r="D67" s="2" t="s">
        <v>237</v>
      </c>
      <c r="E67" s="2"/>
      <c r="F67" s="3" t="s">
        <v>21</v>
      </c>
      <c r="G67" s="2" t="s">
        <v>12</v>
      </c>
      <c r="H67" s="2" t="s">
        <v>13</v>
      </c>
      <c r="I67" s="12" t="s">
        <v>238</v>
      </c>
    </row>
    <row r="68" ht="15.75" customHeight="1">
      <c r="A68" s="2">
        <v>65.0</v>
      </c>
      <c r="B68" s="3" t="s">
        <v>110</v>
      </c>
      <c r="C68" s="4">
        <v>43526.0</v>
      </c>
      <c r="D68" s="2" t="s">
        <v>239</v>
      </c>
      <c r="E68" s="2"/>
      <c r="F68" s="3" t="s">
        <v>240</v>
      </c>
      <c r="G68" s="2" t="s">
        <v>12</v>
      </c>
      <c r="H68" s="2" t="s">
        <v>13</v>
      </c>
      <c r="I68" s="12" t="s">
        <v>241</v>
      </c>
    </row>
    <row r="69" ht="15.75" customHeight="1">
      <c r="A69" s="2">
        <v>66.0</v>
      </c>
      <c r="B69" s="3" t="s">
        <v>43</v>
      </c>
      <c r="C69" s="4">
        <v>43527.0</v>
      </c>
      <c r="D69" s="2" t="s">
        <v>242</v>
      </c>
      <c r="E69" s="2"/>
      <c r="F69" s="3" t="s">
        <v>91</v>
      </c>
      <c r="G69" s="2" t="s">
        <v>12</v>
      </c>
      <c r="H69" s="26" t="s">
        <v>13</v>
      </c>
      <c r="I69" s="12" t="s">
        <v>243</v>
      </c>
    </row>
    <row r="70" ht="15.75" customHeight="1">
      <c r="A70" s="2">
        <v>67.0</v>
      </c>
      <c r="B70" s="3" t="s">
        <v>73</v>
      </c>
      <c r="C70" s="4">
        <v>43527.0</v>
      </c>
      <c r="D70" s="2" t="s">
        <v>244</v>
      </c>
      <c r="E70" s="2"/>
      <c r="F70" s="3" t="s">
        <v>245</v>
      </c>
      <c r="G70" s="2" t="s">
        <v>22</v>
      </c>
      <c r="H70" s="26" t="s">
        <v>13</v>
      </c>
      <c r="I70" s="12" t="s">
        <v>246</v>
      </c>
    </row>
    <row r="71" ht="15.75" customHeight="1">
      <c r="A71" s="2">
        <v>68.0</v>
      </c>
      <c r="B71" s="3" t="s">
        <v>43</v>
      </c>
      <c r="C71" s="4">
        <v>43528.0</v>
      </c>
      <c r="D71" s="2" t="s">
        <v>247</v>
      </c>
      <c r="E71" s="2">
        <v>24.0</v>
      </c>
      <c r="F71" s="3" t="s">
        <v>248</v>
      </c>
      <c r="G71" s="2" t="s">
        <v>12</v>
      </c>
      <c r="H71" s="2" t="s">
        <v>13</v>
      </c>
      <c r="I71" s="12" t="s">
        <v>249</v>
      </c>
    </row>
    <row r="72" ht="15.75" customHeight="1">
      <c r="A72" s="2">
        <v>69.0</v>
      </c>
      <c r="B72" s="3" t="s">
        <v>43</v>
      </c>
      <c r="C72" s="4">
        <v>43528.0</v>
      </c>
      <c r="D72" s="2" t="s">
        <v>250</v>
      </c>
      <c r="E72" s="2">
        <v>23.0</v>
      </c>
      <c r="F72" s="3" t="s">
        <v>248</v>
      </c>
      <c r="G72" s="2" t="s">
        <v>12</v>
      </c>
      <c r="H72" s="2" t="s">
        <v>13</v>
      </c>
      <c r="I72" s="12" t="s">
        <v>249</v>
      </c>
    </row>
    <row r="73" ht="15.75" customHeight="1">
      <c r="A73" s="2">
        <v>70.0</v>
      </c>
      <c r="B73" s="3" t="s">
        <v>9</v>
      </c>
      <c r="C73" s="4">
        <v>43529.0</v>
      </c>
      <c r="D73" s="54" t="s">
        <v>251</v>
      </c>
      <c r="E73" s="2"/>
      <c r="F73" s="3" t="s">
        <v>11</v>
      </c>
      <c r="G73" s="2" t="s">
        <v>12</v>
      </c>
      <c r="H73" s="2" t="s">
        <v>13</v>
      </c>
      <c r="I73" s="31" t="s">
        <v>252</v>
      </c>
    </row>
    <row r="74" ht="15.75" customHeight="1">
      <c r="A74" s="18">
        <v>71.0</v>
      </c>
      <c r="B74" s="3" t="s">
        <v>32</v>
      </c>
      <c r="C74" s="4">
        <v>43531.0</v>
      </c>
      <c r="D74" s="2" t="s">
        <v>253</v>
      </c>
      <c r="E74" s="2">
        <v>43.0</v>
      </c>
      <c r="F74" s="3" t="s">
        <v>254</v>
      </c>
      <c r="G74" s="2" t="s">
        <v>22</v>
      </c>
      <c r="H74" s="2" t="s">
        <v>61</v>
      </c>
      <c r="I74" s="12" t="s">
        <v>255</v>
      </c>
    </row>
    <row r="75" ht="15.75" customHeight="1">
      <c r="A75" s="2">
        <v>72.0</v>
      </c>
      <c r="B75" s="3" t="s">
        <v>43</v>
      </c>
      <c r="C75" s="4">
        <v>43532.0</v>
      </c>
      <c r="D75" s="2" t="s">
        <v>256</v>
      </c>
      <c r="E75" s="2"/>
      <c r="F75" s="3" t="s">
        <v>257</v>
      </c>
      <c r="G75" s="2" t="s">
        <v>22</v>
      </c>
      <c r="H75" s="2" t="s">
        <v>13</v>
      </c>
      <c r="I75" s="12" t="s">
        <v>258</v>
      </c>
    </row>
    <row r="76" ht="15.75" customHeight="1">
      <c r="A76" s="2">
        <v>73.0</v>
      </c>
      <c r="B76" s="3" t="s">
        <v>43</v>
      </c>
      <c r="C76" s="4">
        <v>43532.0</v>
      </c>
      <c r="D76" s="2" t="s">
        <v>259</v>
      </c>
      <c r="E76" s="2"/>
      <c r="F76" s="3" t="s">
        <v>257</v>
      </c>
      <c r="G76" s="2" t="s">
        <v>22</v>
      </c>
      <c r="H76" s="2" t="s">
        <v>13</v>
      </c>
      <c r="I76" s="12" t="s">
        <v>258</v>
      </c>
    </row>
    <row r="77" ht="15.75" customHeight="1">
      <c r="A77" s="2">
        <v>74.0</v>
      </c>
      <c r="B77" s="3" t="s">
        <v>43</v>
      </c>
      <c r="C77" s="4">
        <v>43532.0</v>
      </c>
      <c r="D77" s="2" t="s">
        <v>260</v>
      </c>
      <c r="E77" s="2"/>
      <c r="F77" s="3" t="s">
        <v>257</v>
      </c>
      <c r="G77" s="2" t="s">
        <v>22</v>
      </c>
      <c r="H77" s="2" t="s">
        <v>13</v>
      </c>
      <c r="I77" s="12" t="s">
        <v>258</v>
      </c>
    </row>
    <row r="78" ht="15.75" customHeight="1">
      <c r="A78" s="2">
        <v>75.0</v>
      </c>
      <c r="B78" s="3" t="s">
        <v>115</v>
      </c>
      <c r="C78" s="4">
        <v>43532.0</v>
      </c>
      <c r="D78" s="2" t="s">
        <v>261</v>
      </c>
      <c r="E78" s="2"/>
      <c r="F78" s="3" t="s">
        <v>262</v>
      </c>
      <c r="G78" s="2" t="s">
        <v>22</v>
      </c>
      <c r="H78" s="2" t="s">
        <v>13</v>
      </c>
      <c r="I78" s="12" t="s">
        <v>263</v>
      </c>
    </row>
    <row r="79" ht="15.75" customHeight="1">
      <c r="A79" s="2">
        <v>76.0</v>
      </c>
      <c r="B79" s="3" t="s">
        <v>54</v>
      </c>
      <c r="C79" s="4">
        <v>43533.0</v>
      </c>
      <c r="D79" s="2" t="s">
        <v>264</v>
      </c>
      <c r="E79" s="2"/>
      <c r="F79" s="3" t="s">
        <v>265</v>
      </c>
      <c r="G79" s="2" t="s">
        <v>12</v>
      </c>
      <c r="H79" s="2" t="s">
        <v>13</v>
      </c>
      <c r="I79" s="12" t="s">
        <v>266</v>
      </c>
    </row>
    <row r="80" ht="15.75" customHeight="1">
      <c r="A80" s="2">
        <v>77.0</v>
      </c>
      <c r="B80" s="3" t="s">
        <v>115</v>
      </c>
      <c r="C80" s="4">
        <v>43533.0</v>
      </c>
      <c r="D80" s="2" t="s">
        <v>267</v>
      </c>
      <c r="E80" s="2"/>
      <c r="F80" s="3" t="s">
        <v>262</v>
      </c>
      <c r="G80" s="2" t="s">
        <v>22</v>
      </c>
      <c r="H80" s="2" t="s">
        <v>13</v>
      </c>
      <c r="I80" s="12" t="s">
        <v>263</v>
      </c>
    </row>
    <row r="81" ht="15.75" customHeight="1">
      <c r="A81" s="2">
        <v>78.0</v>
      </c>
      <c r="B81" s="3" t="s">
        <v>32</v>
      </c>
      <c r="C81" s="4">
        <v>43535.0</v>
      </c>
      <c r="D81" s="2" t="s">
        <v>268</v>
      </c>
      <c r="E81" s="2">
        <v>28.0</v>
      </c>
      <c r="F81" s="3" t="s">
        <v>269</v>
      </c>
      <c r="G81" s="2" t="s">
        <v>22</v>
      </c>
      <c r="H81" s="2" t="s">
        <v>61</v>
      </c>
      <c r="I81" s="12" t="s">
        <v>270</v>
      </c>
    </row>
    <row r="82" ht="15.75" customHeight="1">
      <c r="A82" s="2">
        <v>79.0</v>
      </c>
      <c r="B82" s="3" t="s">
        <v>58</v>
      </c>
      <c r="C82" s="4">
        <v>43535.0</v>
      </c>
      <c r="D82" s="2" t="s">
        <v>271</v>
      </c>
      <c r="E82" s="2"/>
      <c r="F82" s="3" t="s">
        <v>272</v>
      </c>
      <c r="G82" s="2" t="s">
        <v>85</v>
      </c>
      <c r="H82" s="2" t="s">
        <v>61</v>
      </c>
      <c r="I82" s="12" t="s">
        <v>273</v>
      </c>
    </row>
    <row r="83" ht="15.75" customHeight="1">
      <c r="A83" s="2">
        <v>80.0</v>
      </c>
      <c r="B83" s="3" t="s">
        <v>74</v>
      </c>
      <c r="C83" s="4">
        <v>43537.0</v>
      </c>
      <c r="D83" s="2" t="s">
        <v>70</v>
      </c>
      <c r="E83" s="2"/>
      <c r="F83" s="3" t="s">
        <v>274</v>
      </c>
      <c r="G83" s="2" t="s">
        <v>22</v>
      </c>
      <c r="H83" s="26" t="s">
        <v>13</v>
      </c>
      <c r="I83" s="12" t="s">
        <v>275</v>
      </c>
    </row>
    <row r="84" ht="15.75" customHeight="1">
      <c r="A84" s="18">
        <v>81.0</v>
      </c>
      <c r="B84" s="3" t="s">
        <v>64</v>
      </c>
      <c r="C84" s="4">
        <v>43538.0</v>
      </c>
      <c r="D84" s="2" t="s">
        <v>276</v>
      </c>
      <c r="E84" s="2"/>
      <c r="F84" s="3" t="s">
        <v>277</v>
      </c>
      <c r="G84" s="2" t="s">
        <v>12</v>
      </c>
      <c r="H84" s="2" t="s">
        <v>13</v>
      </c>
      <c r="I84" s="12" t="s">
        <v>278</v>
      </c>
    </row>
    <row r="85" ht="15.75" customHeight="1">
      <c r="A85" s="2">
        <v>82.0</v>
      </c>
      <c r="B85" s="3" t="s">
        <v>82</v>
      </c>
      <c r="C85" s="4">
        <v>43539.0</v>
      </c>
      <c r="D85" s="2" t="s">
        <v>279</v>
      </c>
      <c r="E85" s="2"/>
      <c r="F85" s="3" t="s">
        <v>128</v>
      </c>
      <c r="G85" s="2" t="s">
        <v>22</v>
      </c>
      <c r="H85" s="2" t="s">
        <v>13</v>
      </c>
      <c r="I85" s="12" t="s">
        <v>280</v>
      </c>
    </row>
    <row r="86" ht="15.75" customHeight="1">
      <c r="A86" s="2">
        <v>83.0</v>
      </c>
      <c r="B86" s="3" t="s">
        <v>24</v>
      </c>
      <c r="C86" s="4">
        <v>43543.0</v>
      </c>
      <c r="D86" s="2" t="s">
        <v>281</v>
      </c>
      <c r="E86" s="2">
        <v>35.0</v>
      </c>
      <c r="F86" s="3" t="s">
        <v>26</v>
      </c>
      <c r="G86" s="2" t="s">
        <v>22</v>
      </c>
      <c r="H86" s="2" t="s">
        <v>13</v>
      </c>
      <c r="I86" s="12" t="s">
        <v>282</v>
      </c>
    </row>
    <row r="87" ht="15.75" customHeight="1">
      <c r="A87" s="2">
        <v>84.0</v>
      </c>
      <c r="B87" s="3" t="s">
        <v>49</v>
      </c>
      <c r="C87" s="4">
        <v>43543.0</v>
      </c>
      <c r="D87" s="2" t="s">
        <v>283</v>
      </c>
      <c r="E87" s="2"/>
      <c r="F87" s="3" t="s">
        <v>284</v>
      </c>
      <c r="G87" s="2" t="s">
        <v>12</v>
      </c>
      <c r="H87" s="2" t="s">
        <v>13</v>
      </c>
      <c r="I87" s="12" t="s">
        <v>285</v>
      </c>
    </row>
    <row r="88" ht="15.75" customHeight="1">
      <c r="A88" s="2">
        <v>85.0</v>
      </c>
      <c r="B88" s="3" t="s">
        <v>49</v>
      </c>
      <c r="C88" s="4">
        <v>43543.0</v>
      </c>
      <c r="D88" s="2" t="s">
        <v>286</v>
      </c>
      <c r="E88" s="2"/>
      <c r="F88" s="3" t="s">
        <v>284</v>
      </c>
      <c r="G88" s="2" t="s">
        <v>12</v>
      </c>
      <c r="H88" s="2" t="s">
        <v>13</v>
      </c>
      <c r="I88" s="12" t="s">
        <v>285</v>
      </c>
    </row>
    <row r="89" ht="15.75" customHeight="1">
      <c r="A89" s="26">
        <v>86.0</v>
      </c>
      <c r="B89" s="63" t="s">
        <v>19</v>
      </c>
      <c r="C89" s="64">
        <v>43687.0</v>
      </c>
      <c r="D89" s="26" t="s">
        <v>287</v>
      </c>
      <c r="E89" s="26">
        <v>28.0</v>
      </c>
      <c r="F89" s="63" t="s">
        <v>150</v>
      </c>
      <c r="G89" s="2" t="s">
        <v>12</v>
      </c>
      <c r="H89" s="26" t="s">
        <v>13</v>
      </c>
      <c r="I89" s="65" t="s">
        <v>288</v>
      </c>
      <c r="J89" s="66"/>
      <c r="K89" s="66"/>
    </row>
    <row r="90" ht="15.75" customHeight="1">
      <c r="A90" s="18">
        <v>87.0</v>
      </c>
      <c r="B90" s="67" t="s">
        <v>39</v>
      </c>
      <c r="C90" s="4">
        <v>43545.0</v>
      </c>
      <c r="D90" s="2" t="s">
        <v>289</v>
      </c>
      <c r="E90" s="2">
        <v>47.0</v>
      </c>
      <c r="F90" s="67" t="s">
        <v>290</v>
      </c>
      <c r="G90" s="67" t="s">
        <v>12</v>
      </c>
      <c r="H90" s="67" t="s">
        <v>13</v>
      </c>
      <c r="I90" s="12" t="s">
        <v>291</v>
      </c>
    </row>
    <row r="91" ht="15.75" customHeight="1">
      <c r="A91" s="2">
        <v>88.0</v>
      </c>
      <c r="B91" s="67" t="s">
        <v>126</v>
      </c>
      <c r="C91" s="4">
        <v>43546.0</v>
      </c>
      <c r="D91" s="2" t="s">
        <v>292</v>
      </c>
      <c r="E91" s="2"/>
      <c r="F91" s="67" t="s">
        <v>293</v>
      </c>
      <c r="G91" s="67" t="s">
        <v>22</v>
      </c>
      <c r="H91" s="67" t="s">
        <v>61</v>
      </c>
      <c r="I91" s="12" t="s">
        <v>294</v>
      </c>
    </row>
    <row r="92" ht="15.75" customHeight="1">
      <c r="A92" s="2">
        <v>89.0</v>
      </c>
      <c r="B92" s="67" t="s">
        <v>49</v>
      </c>
      <c r="C92" s="4">
        <v>43547.0</v>
      </c>
      <c r="D92" s="2" t="s">
        <v>295</v>
      </c>
      <c r="E92" s="2">
        <v>36.0</v>
      </c>
      <c r="F92" s="67" t="s">
        <v>210</v>
      </c>
      <c r="G92" s="67" t="s">
        <v>12</v>
      </c>
      <c r="H92" s="67" t="s">
        <v>13</v>
      </c>
      <c r="I92" s="12" t="s">
        <v>296</v>
      </c>
    </row>
    <row r="93" ht="15.75" customHeight="1">
      <c r="A93" s="2">
        <v>90.0</v>
      </c>
      <c r="B93" s="67" t="s">
        <v>43</v>
      </c>
      <c r="C93" s="4">
        <v>43548.0</v>
      </c>
      <c r="D93" s="2" t="s">
        <v>297</v>
      </c>
      <c r="E93" s="2">
        <v>24.0</v>
      </c>
      <c r="F93" s="67" t="s">
        <v>91</v>
      </c>
      <c r="G93" s="67" t="s">
        <v>12</v>
      </c>
      <c r="H93" s="67" t="s">
        <v>13</v>
      </c>
      <c r="I93" s="12" t="s">
        <v>298</v>
      </c>
    </row>
    <row r="94" ht="15.75" customHeight="1">
      <c r="A94" s="2">
        <v>91.0</v>
      </c>
      <c r="B94" s="67" t="s">
        <v>94</v>
      </c>
      <c r="C94" s="4">
        <v>43549.0</v>
      </c>
      <c r="D94" s="2" t="s">
        <v>299</v>
      </c>
      <c r="E94" s="2"/>
      <c r="F94" s="67" t="s">
        <v>300</v>
      </c>
      <c r="G94" s="67" t="s">
        <v>22</v>
      </c>
      <c r="H94" s="67" t="s">
        <v>13</v>
      </c>
      <c r="I94" s="12" t="s">
        <v>301</v>
      </c>
    </row>
    <row r="95" ht="15.75" customHeight="1">
      <c r="A95" s="2">
        <v>92.0</v>
      </c>
      <c r="B95" s="67" t="s">
        <v>94</v>
      </c>
      <c r="C95" s="4">
        <v>43549.0</v>
      </c>
      <c r="D95" s="2" t="s">
        <v>302</v>
      </c>
      <c r="E95" s="2"/>
      <c r="F95" s="67" t="s">
        <v>300</v>
      </c>
      <c r="G95" s="67" t="s">
        <v>22</v>
      </c>
      <c r="H95" s="67" t="s">
        <v>13</v>
      </c>
      <c r="I95" s="12" t="s">
        <v>301</v>
      </c>
    </row>
    <row r="96" ht="15.75" customHeight="1">
      <c r="A96" s="18">
        <v>93.0</v>
      </c>
      <c r="B96" s="67" t="s">
        <v>32</v>
      </c>
      <c r="C96" s="4">
        <v>43551.0</v>
      </c>
      <c r="D96" s="2" t="s">
        <v>303</v>
      </c>
      <c r="E96" s="2">
        <v>38.0</v>
      </c>
      <c r="F96" s="67" t="s">
        <v>51</v>
      </c>
      <c r="G96" s="67" t="s">
        <v>12</v>
      </c>
      <c r="H96" s="67" t="s">
        <v>13</v>
      </c>
      <c r="I96" s="12" t="s">
        <v>304</v>
      </c>
    </row>
    <row r="97" ht="15.75" customHeight="1">
      <c r="A97" s="2">
        <v>94.0</v>
      </c>
      <c r="B97" s="67" t="s">
        <v>19</v>
      </c>
      <c r="C97" s="4">
        <v>43553.0</v>
      </c>
      <c r="D97" s="2" t="s">
        <v>305</v>
      </c>
      <c r="E97" s="2"/>
      <c r="F97" s="67" t="s">
        <v>306</v>
      </c>
      <c r="G97" s="67" t="s">
        <v>85</v>
      </c>
      <c r="H97" s="67" t="s">
        <v>61</v>
      </c>
      <c r="I97" s="12" t="s">
        <v>307</v>
      </c>
    </row>
    <row r="98" ht="15.75" customHeight="1">
      <c r="A98" s="2">
        <v>95.0</v>
      </c>
      <c r="B98" s="67" t="s">
        <v>49</v>
      </c>
      <c r="C98" s="4">
        <v>43557.0</v>
      </c>
      <c r="D98" s="2" t="s">
        <v>308</v>
      </c>
      <c r="E98" s="2"/>
      <c r="F98" s="67" t="s">
        <v>309</v>
      </c>
      <c r="G98" s="67" t="s">
        <v>22</v>
      </c>
      <c r="H98" s="67" t="s">
        <v>13</v>
      </c>
      <c r="I98" s="12" t="s">
        <v>310</v>
      </c>
    </row>
    <row r="99" ht="15.75" customHeight="1">
      <c r="A99" s="2">
        <v>240.0</v>
      </c>
      <c r="B99" s="2" t="s">
        <v>69</v>
      </c>
      <c r="C99" s="60">
        <v>43559.0</v>
      </c>
      <c r="D99" s="2" t="s">
        <v>311</v>
      </c>
      <c r="E99" s="2"/>
      <c r="F99" s="2" t="s">
        <v>312</v>
      </c>
      <c r="G99" s="2" t="s">
        <v>22</v>
      </c>
      <c r="H99" s="2" t="s">
        <v>13</v>
      </c>
      <c r="I99" s="26" t="s">
        <v>313</v>
      </c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ht="15.75" customHeight="1">
      <c r="A100" s="2">
        <v>96.0</v>
      </c>
      <c r="B100" s="67" t="s">
        <v>69</v>
      </c>
      <c r="C100" s="4">
        <v>43559.0</v>
      </c>
      <c r="D100" s="2" t="s">
        <v>314</v>
      </c>
      <c r="E100" s="2"/>
      <c r="F100" s="67" t="s">
        <v>312</v>
      </c>
      <c r="G100" s="67" t="s">
        <v>22</v>
      </c>
      <c r="H100" s="67" t="s">
        <v>13</v>
      </c>
      <c r="I100" s="43" t="s">
        <v>313</v>
      </c>
    </row>
    <row r="101" ht="15.75" customHeight="1">
      <c r="A101" s="18">
        <v>97.0</v>
      </c>
      <c r="B101" s="67" t="s">
        <v>74</v>
      </c>
      <c r="C101" s="4">
        <v>43559.0</v>
      </c>
      <c r="D101" s="2" t="s">
        <v>315</v>
      </c>
      <c r="E101" s="2">
        <v>38.0</v>
      </c>
      <c r="F101" s="67" t="s">
        <v>316</v>
      </c>
      <c r="G101" s="67" t="s">
        <v>12</v>
      </c>
      <c r="H101" s="67" t="s">
        <v>13</v>
      </c>
      <c r="I101" s="12" t="s">
        <v>317</v>
      </c>
    </row>
    <row r="102" ht="15.75" customHeight="1">
      <c r="A102" s="2">
        <v>98.0</v>
      </c>
      <c r="B102" s="67" t="s">
        <v>64</v>
      </c>
      <c r="C102" s="4">
        <v>43561.0</v>
      </c>
      <c r="D102" s="2" t="s">
        <v>318</v>
      </c>
      <c r="E102" s="2"/>
      <c r="F102" s="67" t="s">
        <v>319</v>
      </c>
      <c r="G102" s="67" t="s">
        <v>85</v>
      </c>
      <c r="H102" s="67" t="s">
        <v>13</v>
      </c>
      <c r="I102" s="12" t="s">
        <v>320</v>
      </c>
    </row>
    <row r="103" ht="15.75" customHeight="1">
      <c r="A103" s="2">
        <v>124.0</v>
      </c>
      <c r="B103" s="2" t="s">
        <v>115</v>
      </c>
      <c r="C103" s="60">
        <v>43562.0</v>
      </c>
      <c r="D103" s="2" t="s">
        <v>321</v>
      </c>
      <c r="E103" s="2"/>
      <c r="F103" s="2" t="s">
        <v>322</v>
      </c>
      <c r="G103" s="2" t="s">
        <v>12</v>
      </c>
      <c r="H103" s="2" t="s">
        <v>13</v>
      </c>
      <c r="I103" s="2" t="s">
        <v>323</v>
      </c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ht="15.75" customHeight="1">
      <c r="A104" s="2">
        <v>99.0</v>
      </c>
      <c r="B104" s="67" t="s">
        <v>43</v>
      </c>
      <c r="C104" s="4">
        <v>43562.0</v>
      </c>
      <c r="D104" s="2" t="s">
        <v>324</v>
      </c>
      <c r="E104" s="2"/>
      <c r="F104" s="67" t="s">
        <v>325</v>
      </c>
      <c r="G104" s="67" t="s">
        <v>22</v>
      </c>
      <c r="H104" s="67" t="s">
        <v>13</v>
      </c>
      <c r="I104" s="12" t="s">
        <v>326</v>
      </c>
    </row>
    <row r="105" ht="15.75" customHeight="1">
      <c r="A105" s="2">
        <v>100.0</v>
      </c>
      <c r="B105" s="67" t="s">
        <v>49</v>
      </c>
      <c r="C105" s="4">
        <v>43563.0</v>
      </c>
      <c r="D105" s="2" t="s">
        <v>327</v>
      </c>
      <c r="E105" s="2">
        <v>34.0</v>
      </c>
      <c r="F105" s="67" t="s">
        <v>210</v>
      </c>
      <c r="G105" s="67" t="s">
        <v>12</v>
      </c>
      <c r="H105" s="67" t="s">
        <v>13</v>
      </c>
      <c r="I105" s="12" t="s">
        <v>328</v>
      </c>
    </row>
    <row r="106" ht="15.75" customHeight="1">
      <c r="A106" s="2">
        <v>112.0</v>
      </c>
      <c r="B106" s="2" t="s">
        <v>58</v>
      </c>
      <c r="C106" s="60">
        <v>43564.0</v>
      </c>
      <c r="D106" s="2" t="s">
        <v>329</v>
      </c>
      <c r="E106" s="2">
        <v>45.0</v>
      </c>
      <c r="F106" s="2" t="s">
        <v>272</v>
      </c>
      <c r="G106" s="2" t="s">
        <v>22</v>
      </c>
      <c r="H106" s="2" t="s">
        <v>61</v>
      </c>
      <c r="I106" s="26" t="s">
        <v>330</v>
      </c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ht="15.75" customHeight="1">
      <c r="A107" s="2">
        <v>101.0</v>
      </c>
      <c r="B107" s="67" t="s">
        <v>24</v>
      </c>
      <c r="C107" s="4">
        <v>43564.0</v>
      </c>
      <c r="D107" s="2" t="s">
        <v>331</v>
      </c>
      <c r="E107" s="2"/>
      <c r="F107" s="67" t="s">
        <v>332</v>
      </c>
      <c r="G107" s="67" t="s">
        <v>22</v>
      </c>
      <c r="H107" s="67" t="s">
        <v>61</v>
      </c>
      <c r="I107" s="12" t="s">
        <v>333</v>
      </c>
    </row>
    <row r="108" ht="15.75" customHeight="1">
      <c r="A108" s="2">
        <v>102.0</v>
      </c>
      <c r="B108" s="67" t="s">
        <v>110</v>
      </c>
      <c r="C108" s="4">
        <v>43564.0</v>
      </c>
      <c r="D108" s="2" t="s">
        <v>334</v>
      </c>
      <c r="E108" s="2"/>
      <c r="F108" s="67" t="s">
        <v>220</v>
      </c>
      <c r="G108" s="67" t="s">
        <v>12</v>
      </c>
      <c r="H108" s="67" t="s">
        <v>13</v>
      </c>
      <c r="I108" s="12" t="s">
        <v>335</v>
      </c>
    </row>
    <row r="109" ht="15.75" customHeight="1">
      <c r="A109" s="2">
        <v>419.0</v>
      </c>
      <c r="B109" s="2" t="s">
        <v>19</v>
      </c>
      <c r="C109" s="60">
        <v>43566.0</v>
      </c>
      <c r="D109" s="2" t="s">
        <v>336</v>
      </c>
      <c r="E109" s="2"/>
      <c r="F109" s="2" t="s">
        <v>337</v>
      </c>
      <c r="G109" s="2" t="s">
        <v>22</v>
      </c>
      <c r="H109" s="2" t="s">
        <v>13</v>
      </c>
      <c r="I109" s="61" t="s">
        <v>338</v>
      </c>
    </row>
    <row r="110" ht="15.75" customHeight="1">
      <c r="A110" s="2">
        <v>103.0</v>
      </c>
      <c r="B110" s="2" t="s">
        <v>24</v>
      </c>
      <c r="C110" s="60">
        <v>43566.0</v>
      </c>
      <c r="D110" s="2" t="s">
        <v>339</v>
      </c>
      <c r="E110" s="2"/>
      <c r="F110" s="2" t="s">
        <v>340</v>
      </c>
      <c r="G110" s="2" t="s">
        <v>12</v>
      </c>
      <c r="H110" s="2" t="s">
        <v>13</v>
      </c>
      <c r="I110" s="12" t="s">
        <v>341</v>
      </c>
    </row>
    <row r="111" ht="15.75" customHeight="1">
      <c r="A111" s="18">
        <v>104.0</v>
      </c>
      <c r="B111" s="2" t="s">
        <v>82</v>
      </c>
      <c r="C111" s="60">
        <v>43566.0</v>
      </c>
      <c r="D111" s="2" t="s">
        <v>342</v>
      </c>
      <c r="E111" s="2"/>
      <c r="F111" s="2" t="s">
        <v>343</v>
      </c>
      <c r="G111" s="2" t="s">
        <v>12</v>
      </c>
      <c r="H111" s="2" t="s">
        <v>13</v>
      </c>
      <c r="I111" s="12" t="s">
        <v>344</v>
      </c>
    </row>
    <row r="112" ht="15.75" customHeight="1">
      <c r="A112" s="2">
        <v>121.0</v>
      </c>
      <c r="B112" s="2" t="s">
        <v>68</v>
      </c>
      <c r="C112" s="60">
        <v>43568.0</v>
      </c>
      <c r="D112" s="2" t="s">
        <v>345</v>
      </c>
      <c r="E112" s="2">
        <v>43.0</v>
      </c>
      <c r="F112" s="2" t="s">
        <v>346</v>
      </c>
      <c r="G112" s="2" t="s">
        <v>22</v>
      </c>
      <c r="H112" s="2" t="s">
        <v>61</v>
      </c>
      <c r="I112" s="2" t="s">
        <v>347</v>
      </c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ht="15.75" customHeight="1">
      <c r="A113" s="2">
        <v>106.0</v>
      </c>
      <c r="B113" s="2" t="s">
        <v>94</v>
      </c>
      <c r="C113" s="60">
        <v>43569.0</v>
      </c>
      <c r="D113" s="2" t="s">
        <v>348</v>
      </c>
      <c r="E113" s="2"/>
      <c r="F113" s="2" t="s">
        <v>300</v>
      </c>
      <c r="G113" s="2" t="s">
        <v>22</v>
      </c>
      <c r="H113" s="2" t="s">
        <v>13</v>
      </c>
      <c r="I113" s="12" t="s">
        <v>349</v>
      </c>
    </row>
    <row r="114" ht="15.75" customHeight="1">
      <c r="A114" s="2">
        <v>107.0</v>
      </c>
      <c r="B114" s="2" t="s">
        <v>126</v>
      </c>
      <c r="C114" s="60">
        <v>43569.0</v>
      </c>
      <c r="D114" s="2" t="s">
        <v>350</v>
      </c>
      <c r="E114" s="2"/>
      <c r="F114" s="2" t="s">
        <v>351</v>
      </c>
      <c r="G114" s="2" t="s">
        <v>22</v>
      </c>
      <c r="H114" s="2" t="s">
        <v>13</v>
      </c>
      <c r="I114" s="12" t="s">
        <v>352</v>
      </c>
    </row>
    <row r="115" ht="15.75" customHeight="1">
      <c r="A115" s="2">
        <v>105.0</v>
      </c>
      <c r="B115" s="2" t="s">
        <v>68</v>
      </c>
      <c r="C115" s="60">
        <v>43570.0</v>
      </c>
      <c r="D115" s="2" t="s">
        <v>353</v>
      </c>
      <c r="E115" s="2">
        <v>36.0</v>
      </c>
      <c r="F115" s="2" t="s">
        <v>354</v>
      </c>
      <c r="G115" s="2" t="s">
        <v>12</v>
      </c>
      <c r="H115" s="2" t="s">
        <v>13</v>
      </c>
      <c r="I115" s="12" t="s">
        <v>355</v>
      </c>
    </row>
    <row r="116" ht="15.75" customHeight="1">
      <c r="A116" s="2">
        <v>108.0</v>
      </c>
      <c r="B116" s="2" t="s">
        <v>9</v>
      </c>
      <c r="C116" s="60">
        <v>43570.0</v>
      </c>
      <c r="D116" s="2" t="s">
        <v>356</v>
      </c>
      <c r="E116" s="2"/>
      <c r="F116" s="2" t="s">
        <v>357</v>
      </c>
      <c r="G116" s="2" t="s">
        <v>12</v>
      </c>
      <c r="H116" s="2" t="s">
        <v>13</v>
      </c>
      <c r="I116" s="68" t="s">
        <v>358</v>
      </c>
    </row>
    <row r="117" ht="15.75" customHeight="1">
      <c r="A117" s="18">
        <v>111.0</v>
      </c>
      <c r="B117" s="2" t="s">
        <v>58</v>
      </c>
      <c r="C117" s="60">
        <v>43570.0</v>
      </c>
      <c r="D117" s="2" t="s">
        <v>359</v>
      </c>
      <c r="E117" s="2"/>
      <c r="F117" s="2" t="s">
        <v>360</v>
      </c>
      <c r="G117" s="2" t="s">
        <v>12</v>
      </c>
      <c r="H117" s="2" t="s">
        <v>13</v>
      </c>
      <c r="I117" s="2" t="s">
        <v>361</v>
      </c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ht="15.75" customHeight="1">
      <c r="A118" s="2">
        <v>122.0</v>
      </c>
      <c r="B118" s="2" t="s">
        <v>115</v>
      </c>
      <c r="C118" s="60">
        <v>43574.0</v>
      </c>
      <c r="D118" s="2" t="s">
        <v>362</v>
      </c>
      <c r="E118" s="2"/>
      <c r="F118" s="2" t="s">
        <v>363</v>
      </c>
      <c r="G118" s="2" t="s">
        <v>12</v>
      </c>
      <c r="H118" s="2" t="s">
        <v>13</v>
      </c>
      <c r="I118" s="2" t="s">
        <v>364</v>
      </c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ht="15.75" customHeight="1">
      <c r="A119" s="2">
        <v>123.0</v>
      </c>
      <c r="B119" s="2" t="s">
        <v>115</v>
      </c>
      <c r="C119" s="60">
        <v>43574.0</v>
      </c>
      <c r="D119" s="2" t="s">
        <v>365</v>
      </c>
      <c r="E119" s="2"/>
      <c r="F119" s="2" t="s">
        <v>363</v>
      </c>
      <c r="G119" s="2" t="s">
        <v>12</v>
      </c>
      <c r="H119" s="2" t="s">
        <v>13</v>
      </c>
      <c r="I119" s="2" t="s">
        <v>364</v>
      </c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ht="15.75" customHeight="1">
      <c r="A120" s="2">
        <v>110.0</v>
      </c>
      <c r="B120" s="2" t="s">
        <v>58</v>
      </c>
      <c r="C120" s="60">
        <v>43578.0</v>
      </c>
      <c r="D120" s="2" t="s">
        <v>366</v>
      </c>
      <c r="E120" s="2">
        <v>42.0</v>
      </c>
      <c r="F120" s="2" t="s">
        <v>272</v>
      </c>
      <c r="G120" s="2" t="s">
        <v>12</v>
      </c>
      <c r="H120" s="2" t="s">
        <v>13</v>
      </c>
      <c r="I120" s="2" t="s">
        <v>367</v>
      </c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ht="15.75" customHeight="1">
      <c r="A121" s="18">
        <v>109.0</v>
      </c>
      <c r="B121" s="2" t="s">
        <v>73</v>
      </c>
      <c r="C121" s="60">
        <v>43579.0</v>
      </c>
      <c r="D121" s="2" t="s">
        <v>368</v>
      </c>
      <c r="E121" s="2"/>
      <c r="F121" s="2" t="s">
        <v>369</v>
      </c>
      <c r="G121" s="2" t="s">
        <v>22</v>
      </c>
      <c r="H121" s="2" t="s">
        <v>13</v>
      </c>
      <c r="I121" s="61" t="s">
        <v>370</v>
      </c>
    </row>
    <row r="122" ht="15.75" customHeight="1">
      <c r="A122" s="2">
        <v>113.0</v>
      </c>
      <c r="B122" s="2" t="s">
        <v>68</v>
      </c>
      <c r="C122" s="60">
        <v>43581.0</v>
      </c>
      <c r="D122" s="2" t="s">
        <v>371</v>
      </c>
      <c r="E122" s="2">
        <v>44.0</v>
      </c>
      <c r="F122" s="2" t="s">
        <v>68</v>
      </c>
      <c r="G122" s="2" t="s">
        <v>22</v>
      </c>
      <c r="H122" s="2" t="s">
        <v>61</v>
      </c>
      <c r="I122" s="26" t="s">
        <v>372</v>
      </c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ht="15.75" customHeight="1">
      <c r="A123" s="2">
        <v>114.0</v>
      </c>
      <c r="B123" s="2" t="s">
        <v>110</v>
      </c>
      <c r="C123" s="60">
        <v>43582.0</v>
      </c>
      <c r="D123" s="2" t="s">
        <v>373</v>
      </c>
      <c r="E123" s="2"/>
      <c r="F123" s="2" t="s">
        <v>220</v>
      </c>
      <c r="G123" s="2" t="s">
        <v>12</v>
      </c>
      <c r="H123" s="2" t="s">
        <v>13</v>
      </c>
      <c r="I123" s="2" t="s">
        <v>374</v>
      </c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ht="15.75" customHeight="1">
      <c r="A124" s="2">
        <v>116.0</v>
      </c>
      <c r="B124" s="2" t="s">
        <v>68</v>
      </c>
      <c r="C124" s="60">
        <v>43583.0</v>
      </c>
      <c r="D124" s="2" t="s">
        <v>375</v>
      </c>
      <c r="E124" s="2"/>
      <c r="F124" s="2" t="s">
        <v>376</v>
      </c>
      <c r="G124" s="2" t="s">
        <v>12</v>
      </c>
      <c r="H124" s="2" t="s">
        <v>13</v>
      </c>
      <c r="I124" s="2" t="s">
        <v>377</v>
      </c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ht="15.75" customHeight="1">
      <c r="A125" s="2">
        <v>201.0</v>
      </c>
      <c r="B125" s="2" t="s">
        <v>68</v>
      </c>
      <c r="C125" s="60">
        <v>43583.0</v>
      </c>
      <c r="D125" s="2"/>
      <c r="E125" s="2"/>
      <c r="F125" s="2" t="s">
        <v>378</v>
      </c>
      <c r="G125" s="2" t="s">
        <v>12</v>
      </c>
      <c r="H125" s="2" t="s">
        <v>13</v>
      </c>
      <c r="I125" s="2" t="s">
        <v>379</v>
      </c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ht="15.75" customHeight="1">
      <c r="A126" s="2">
        <v>117.0</v>
      </c>
      <c r="B126" s="2" t="s">
        <v>49</v>
      </c>
      <c r="C126" s="60">
        <v>43583.0</v>
      </c>
      <c r="D126" s="2" t="s">
        <v>380</v>
      </c>
      <c r="E126" s="2"/>
      <c r="F126" s="2" t="s">
        <v>381</v>
      </c>
      <c r="G126" s="2" t="s">
        <v>12</v>
      </c>
      <c r="H126" s="2" t="s">
        <v>13</v>
      </c>
      <c r="I126" s="2" t="s">
        <v>382</v>
      </c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ht="15.75" customHeight="1">
      <c r="A127" s="2">
        <v>118.0</v>
      </c>
      <c r="B127" s="2" t="s">
        <v>64</v>
      </c>
      <c r="C127" s="60">
        <v>43584.0</v>
      </c>
      <c r="D127" s="2" t="s">
        <v>383</v>
      </c>
      <c r="E127" s="2"/>
      <c r="F127" s="2" t="s">
        <v>384</v>
      </c>
      <c r="G127" s="2" t="s">
        <v>22</v>
      </c>
      <c r="H127" s="2" t="s">
        <v>63</v>
      </c>
      <c r="I127" s="2" t="s">
        <v>385</v>
      </c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ht="15.75" customHeight="1">
      <c r="A128" s="2">
        <v>115.0</v>
      </c>
      <c r="B128" s="2" t="s">
        <v>49</v>
      </c>
      <c r="C128" s="60">
        <v>43584.0</v>
      </c>
      <c r="D128" s="2" t="s">
        <v>386</v>
      </c>
      <c r="E128" s="2"/>
      <c r="F128" s="2" t="s">
        <v>387</v>
      </c>
      <c r="G128" s="2" t="s">
        <v>12</v>
      </c>
      <c r="H128" s="2" t="s">
        <v>13</v>
      </c>
      <c r="I128" s="2" t="s">
        <v>388</v>
      </c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ht="15.75" customHeight="1">
      <c r="A129" s="2">
        <v>119.0</v>
      </c>
      <c r="B129" s="2" t="s">
        <v>64</v>
      </c>
      <c r="C129" s="60">
        <v>43584.0</v>
      </c>
      <c r="D129" s="2" t="s">
        <v>389</v>
      </c>
      <c r="E129" s="2"/>
      <c r="F129" s="2" t="s">
        <v>384</v>
      </c>
      <c r="G129" s="2" t="s">
        <v>22</v>
      </c>
      <c r="H129" s="2" t="s">
        <v>63</v>
      </c>
      <c r="I129" s="2" t="s">
        <v>385</v>
      </c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ht="15.75" customHeight="1">
      <c r="A130" s="18">
        <v>120.0</v>
      </c>
      <c r="B130" s="2" t="s">
        <v>43</v>
      </c>
      <c r="C130" s="60">
        <v>43584.0</v>
      </c>
      <c r="D130" s="2" t="s">
        <v>390</v>
      </c>
      <c r="E130" s="2">
        <v>27.0</v>
      </c>
      <c r="F130" s="2" t="s">
        <v>91</v>
      </c>
      <c r="G130" s="2" t="s">
        <v>12</v>
      </c>
      <c r="H130" s="2" t="s">
        <v>13</v>
      </c>
      <c r="I130" s="2" t="s">
        <v>391</v>
      </c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ht="15.75" customHeight="1">
      <c r="A131" s="2">
        <v>125.0</v>
      </c>
      <c r="B131" s="2" t="s">
        <v>19</v>
      </c>
      <c r="C131" s="60">
        <v>43588.0</v>
      </c>
      <c r="D131" s="2" t="s">
        <v>392</v>
      </c>
      <c r="E131" s="2"/>
      <c r="F131" s="2" t="s">
        <v>21</v>
      </c>
      <c r="G131" s="2" t="s">
        <v>12</v>
      </c>
      <c r="H131" s="2" t="s">
        <v>13</v>
      </c>
      <c r="I131" s="12" t="s">
        <v>393</v>
      </c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ht="15.75" customHeight="1">
      <c r="A132" s="2">
        <v>126.0</v>
      </c>
      <c r="B132" s="2" t="s">
        <v>19</v>
      </c>
      <c r="C132" s="60">
        <v>43588.0</v>
      </c>
      <c r="D132" s="2" t="s">
        <v>394</v>
      </c>
      <c r="E132" s="2"/>
      <c r="F132" s="2" t="s">
        <v>21</v>
      </c>
      <c r="G132" s="2" t="s">
        <v>12</v>
      </c>
      <c r="H132" s="2" t="s">
        <v>13</v>
      </c>
      <c r="I132" s="12" t="s">
        <v>393</v>
      </c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ht="15.75" customHeight="1">
      <c r="A133" s="2">
        <v>127.0</v>
      </c>
      <c r="B133" s="2" t="s">
        <v>82</v>
      </c>
      <c r="C133" s="60">
        <v>43588.0</v>
      </c>
      <c r="D133" s="2" t="s">
        <v>395</v>
      </c>
      <c r="E133" s="2"/>
      <c r="F133" s="2" t="s">
        <v>396</v>
      </c>
      <c r="G133" s="2" t="s">
        <v>22</v>
      </c>
      <c r="H133" s="2" t="s">
        <v>13</v>
      </c>
      <c r="I133" s="12" t="s">
        <v>397</v>
      </c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ht="15.75" customHeight="1">
      <c r="A134" s="2">
        <v>128.0</v>
      </c>
      <c r="B134" s="2" t="s">
        <v>82</v>
      </c>
      <c r="C134" s="60">
        <v>43588.0</v>
      </c>
      <c r="D134" s="2" t="s">
        <v>398</v>
      </c>
      <c r="E134" s="2"/>
      <c r="F134" s="2" t="s">
        <v>396</v>
      </c>
      <c r="G134" s="2" t="s">
        <v>85</v>
      </c>
      <c r="H134" s="2" t="s">
        <v>13</v>
      </c>
      <c r="I134" s="12" t="s">
        <v>397</v>
      </c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ht="15.75" customHeight="1">
      <c r="A135" s="2">
        <v>129.0</v>
      </c>
      <c r="B135" s="2" t="s">
        <v>73</v>
      </c>
      <c r="C135" s="60">
        <v>43589.0</v>
      </c>
      <c r="D135" s="2" t="s">
        <v>399</v>
      </c>
      <c r="E135" s="2"/>
      <c r="F135" s="2" t="s">
        <v>369</v>
      </c>
      <c r="G135" s="2" t="s">
        <v>22</v>
      </c>
      <c r="H135" s="2" t="s">
        <v>61</v>
      </c>
      <c r="I135" s="2" t="s">
        <v>400</v>
      </c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ht="15.75" customHeight="1">
      <c r="A136" s="2">
        <v>130.0</v>
      </c>
      <c r="B136" s="2" t="s">
        <v>134</v>
      </c>
      <c r="C136" s="60">
        <v>43592.0</v>
      </c>
      <c r="D136" s="2" t="s">
        <v>401</v>
      </c>
      <c r="E136" s="2"/>
      <c r="F136" s="2" t="s">
        <v>134</v>
      </c>
      <c r="G136" s="2" t="s">
        <v>12</v>
      </c>
      <c r="H136" s="2" t="s">
        <v>13</v>
      </c>
      <c r="I136" s="2" t="s">
        <v>402</v>
      </c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ht="15.75" customHeight="1">
      <c r="A137" s="2">
        <v>132.0</v>
      </c>
      <c r="B137" s="2" t="s">
        <v>58</v>
      </c>
      <c r="C137" s="60">
        <v>43593.0</v>
      </c>
      <c r="D137" s="2" t="s">
        <v>403</v>
      </c>
      <c r="E137" s="2"/>
      <c r="F137" s="2" t="s">
        <v>235</v>
      </c>
      <c r="G137" s="2" t="s">
        <v>12</v>
      </c>
      <c r="H137" s="2" t="s">
        <v>13</v>
      </c>
      <c r="I137" s="2" t="s">
        <v>404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ht="15.75" customHeight="1">
      <c r="A138" s="18">
        <v>131.0</v>
      </c>
      <c r="B138" s="2" t="s">
        <v>82</v>
      </c>
      <c r="C138" s="60">
        <v>43594.0</v>
      </c>
      <c r="D138" s="2" t="s">
        <v>405</v>
      </c>
      <c r="E138" s="2"/>
      <c r="F138" s="2" t="s">
        <v>406</v>
      </c>
      <c r="G138" s="2" t="s">
        <v>12</v>
      </c>
      <c r="H138" s="2" t="s">
        <v>13</v>
      </c>
      <c r="I138" s="2" t="s">
        <v>407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ht="15.75" customHeight="1">
      <c r="A139" s="2">
        <v>133.0</v>
      </c>
      <c r="B139" s="2" t="s">
        <v>24</v>
      </c>
      <c r="C139" s="60">
        <v>43596.0</v>
      </c>
      <c r="D139" s="2" t="s">
        <v>408</v>
      </c>
      <c r="E139" s="2"/>
      <c r="F139" s="2" t="s">
        <v>26</v>
      </c>
      <c r="G139" s="2" t="s">
        <v>12</v>
      </c>
      <c r="H139" s="2" t="s">
        <v>13</v>
      </c>
      <c r="I139" s="2" t="s">
        <v>409</v>
      </c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ht="15.75" customHeight="1">
      <c r="A140" s="2">
        <v>134.0</v>
      </c>
      <c r="B140" s="2" t="s">
        <v>32</v>
      </c>
      <c r="C140" s="60">
        <v>43597.0</v>
      </c>
      <c r="D140" s="2" t="s">
        <v>410</v>
      </c>
      <c r="E140" s="2"/>
      <c r="F140" s="2" t="s">
        <v>411</v>
      </c>
      <c r="G140" s="2" t="s">
        <v>12</v>
      </c>
      <c r="H140" s="2" t="s">
        <v>13</v>
      </c>
      <c r="I140" s="2" t="s">
        <v>412</v>
      </c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ht="15.75" customHeight="1">
      <c r="A141" s="18">
        <v>136.0</v>
      </c>
      <c r="B141" s="2" t="s">
        <v>73</v>
      </c>
      <c r="C141" s="60">
        <v>43600.0</v>
      </c>
      <c r="D141" s="2" t="s">
        <v>413</v>
      </c>
      <c r="E141" s="2"/>
      <c r="F141" s="2" t="s">
        <v>414</v>
      </c>
      <c r="G141" s="2" t="s">
        <v>22</v>
      </c>
      <c r="H141" s="2" t="s">
        <v>61</v>
      </c>
      <c r="I141" s="2" t="s">
        <v>415</v>
      </c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ht="15.75" customHeight="1">
      <c r="A142" s="2">
        <v>137.0</v>
      </c>
      <c r="B142" s="2" t="s">
        <v>58</v>
      </c>
      <c r="C142" s="60">
        <v>43602.0</v>
      </c>
      <c r="D142" s="2" t="s">
        <v>416</v>
      </c>
      <c r="E142" s="2"/>
      <c r="F142" s="2" t="s">
        <v>272</v>
      </c>
      <c r="G142" s="2" t="s">
        <v>85</v>
      </c>
      <c r="H142" s="2" t="s">
        <v>61</v>
      </c>
      <c r="I142" s="2" t="s">
        <v>417</v>
      </c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ht="15.75" customHeight="1">
      <c r="A143" s="2">
        <v>418.0</v>
      </c>
      <c r="B143" s="2" t="s">
        <v>19</v>
      </c>
      <c r="C143" s="60">
        <v>43605.0</v>
      </c>
      <c r="D143" s="2" t="s">
        <v>418</v>
      </c>
      <c r="E143" s="2"/>
      <c r="F143" s="2" t="s">
        <v>306</v>
      </c>
      <c r="G143" s="2" t="s">
        <v>12</v>
      </c>
      <c r="H143" s="2" t="s">
        <v>13</v>
      </c>
      <c r="I143" s="61" t="s">
        <v>419</v>
      </c>
    </row>
    <row r="144" ht="15.75" customHeight="1">
      <c r="A144" s="2">
        <v>138.0</v>
      </c>
      <c r="B144" s="2" t="s">
        <v>39</v>
      </c>
      <c r="C144" s="60">
        <v>43604.0</v>
      </c>
      <c r="D144" s="2" t="s">
        <v>420</v>
      </c>
      <c r="E144" s="2">
        <v>57.0</v>
      </c>
      <c r="F144" s="2" t="s">
        <v>421</v>
      </c>
      <c r="G144" s="2" t="s">
        <v>12</v>
      </c>
      <c r="H144" s="2" t="s">
        <v>13</v>
      </c>
      <c r="I144" s="2" t="s">
        <v>422</v>
      </c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ht="15.75" customHeight="1">
      <c r="A145" s="18">
        <v>135.0</v>
      </c>
      <c r="B145" s="2" t="s">
        <v>126</v>
      </c>
      <c r="C145" s="60">
        <v>43577.0</v>
      </c>
      <c r="D145" s="2" t="s">
        <v>423</v>
      </c>
      <c r="E145" s="2">
        <v>26.0</v>
      </c>
      <c r="F145" s="2" t="s">
        <v>424</v>
      </c>
      <c r="G145" s="2" t="s">
        <v>12</v>
      </c>
      <c r="H145" s="2" t="s">
        <v>63</v>
      </c>
      <c r="I145" s="2" t="s">
        <v>425</v>
      </c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ht="15.75" customHeight="1">
      <c r="A146" s="2">
        <v>139.0</v>
      </c>
      <c r="B146" s="2" t="s">
        <v>19</v>
      </c>
      <c r="C146" s="60">
        <v>43609.0</v>
      </c>
      <c r="D146" s="2" t="s">
        <v>426</v>
      </c>
      <c r="E146" s="2"/>
      <c r="F146" s="2" t="s">
        <v>150</v>
      </c>
      <c r="G146" s="2" t="s">
        <v>12</v>
      </c>
      <c r="H146" s="2" t="s">
        <v>13</v>
      </c>
      <c r="I146" s="2" t="s">
        <v>427</v>
      </c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ht="15.75" customHeight="1">
      <c r="A147" s="2">
        <v>146.0</v>
      </c>
      <c r="B147" s="2" t="s">
        <v>49</v>
      </c>
      <c r="C147" s="60">
        <v>43610.0</v>
      </c>
      <c r="D147" s="2" t="s">
        <v>428</v>
      </c>
      <c r="E147" s="2"/>
      <c r="F147" s="2" t="s">
        <v>429</v>
      </c>
      <c r="G147" s="2" t="s">
        <v>22</v>
      </c>
      <c r="H147" s="2" t="s">
        <v>61</v>
      </c>
      <c r="I147" s="2" t="s">
        <v>430</v>
      </c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ht="15.75" customHeight="1">
      <c r="A148" s="2">
        <v>147.0</v>
      </c>
      <c r="B148" s="2" t="s">
        <v>49</v>
      </c>
      <c r="C148" s="60">
        <v>43610.0</v>
      </c>
      <c r="D148" s="2" t="s">
        <v>431</v>
      </c>
      <c r="E148" s="2"/>
      <c r="F148" s="2" t="s">
        <v>429</v>
      </c>
      <c r="G148" s="2" t="s">
        <v>22</v>
      </c>
      <c r="H148" s="2" t="s">
        <v>61</v>
      </c>
      <c r="I148" s="2" t="s">
        <v>430</v>
      </c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ht="15.75" customHeight="1">
      <c r="A149" s="2">
        <v>140.0</v>
      </c>
      <c r="B149" s="2" t="s">
        <v>24</v>
      </c>
      <c r="C149" s="60">
        <v>43611.0</v>
      </c>
      <c r="D149" s="2" t="s">
        <v>432</v>
      </c>
      <c r="E149" s="2">
        <v>36.0</v>
      </c>
      <c r="F149" s="2" t="s">
        <v>26</v>
      </c>
      <c r="G149" s="2" t="s">
        <v>85</v>
      </c>
      <c r="H149" s="2" t="s">
        <v>13</v>
      </c>
      <c r="I149" s="2" t="s">
        <v>433</v>
      </c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ht="15.75" customHeight="1">
      <c r="A150" s="2">
        <v>141.0</v>
      </c>
      <c r="B150" s="2" t="s">
        <v>24</v>
      </c>
      <c r="C150" s="60">
        <v>43611.0</v>
      </c>
      <c r="D150" s="2"/>
      <c r="E150" s="2"/>
      <c r="F150" s="2" t="s">
        <v>26</v>
      </c>
      <c r="G150" s="2" t="s">
        <v>85</v>
      </c>
      <c r="H150" s="2" t="s">
        <v>13</v>
      </c>
      <c r="I150" s="2" t="s">
        <v>433</v>
      </c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ht="15.75" customHeight="1">
      <c r="A151" s="2">
        <v>142.0</v>
      </c>
      <c r="B151" s="2" t="s">
        <v>39</v>
      </c>
      <c r="C151" s="60">
        <v>43611.0</v>
      </c>
      <c r="D151" s="2" t="s">
        <v>434</v>
      </c>
      <c r="E151" s="2">
        <v>41.0</v>
      </c>
      <c r="F151" s="2" t="s">
        <v>435</v>
      </c>
      <c r="G151" s="2" t="s">
        <v>12</v>
      </c>
      <c r="H151" s="2" t="s">
        <v>13</v>
      </c>
      <c r="I151" s="2" t="s">
        <v>436</v>
      </c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ht="15.75" customHeight="1">
      <c r="A152" s="2">
        <v>143.0</v>
      </c>
      <c r="B152" s="2" t="s">
        <v>39</v>
      </c>
      <c r="C152" s="60">
        <v>43611.0</v>
      </c>
      <c r="D152" s="2" t="s">
        <v>437</v>
      </c>
      <c r="E152" s="2">
        <v>45.0</v>
      </c>
      <c r="F152" s="2" t="s">
        <v>435</v>
      </c>
      <c r="G152" s="2" t="s">
        <v>12</v>
      </c>
      <c r="H152" s="2" t="s">
        <v>13</v>
      </c>
      <c r="I152" s="2" t="s">
        <v>436</v>
      </c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ht="15.75" customHeight="1">
      <c r="A153" s="2">
        <v>144.0</v>
      </c>
      <c r="B153" s="2" t="s">
        <v>39</v>
      </c>
      <c r="C153" s="60">
        <v>43611.0</v>
      </c>
      <c r="D153" s="2" t="s">
        <v>438</v>
      </c>
      <c r="E153" s="2">
        <v>30.0</v>
      </c>
      <c r="F153" s="2" t="s">
        <v>435</v>
      </c>
      <c r="G153" s="2" t="s">
        <v>12</v>
      </c>
      <c r="H153" s="2" t="s">
        <v>13</v>
      </c>
      <c r="I153" s="2" t="s">
        <v>436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ht="15.75" customHeight="1">
      <c r="A154" s="2">
        <v>145.0</v>
      </c>
      <c r="B154" s="2" t="s">
        <v>39</v>
      </c>
      <c r="C154" s="60">
        <v>43611.0</v>
      </c>
      <c r="D154" s="2" t="s">
        <v>439</v>
      </c>
      <c r="E154" s="2">
        <v>31.0</v>
      </c>
      <c r="F154" s="2" t="s">
        <v>435</v>
      </c>
      <c r="G154" s="2" t="s">
        <v>12</v>
      </c>
      <c r="H154" s="2" t="s">
        <v>13</v>
      </c>
      <c r="I154" s="2" t="s">
        <v>436</v>
      </c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ht="15.75" customHeight="1">
      <c r="A155" s="2">
        <v>149.0</v>
      </c>
      <c r="B155" s="2" t="s">
        <v>32</v>
      </c>
      <c r="C155" s="60">
        <v>43614.0</v>
      </c>
      <c r="D155" s="2"/>
      <c r="E155" s="2">
        <v>38.0</v>
      </c>
      <c r="F155" s="2" t="s">
        <v>440</v>
      </c>
      <c r="G155" s="2" t="s">
        <v>22</v>
      </c>
      <c r="H155" s="2" t="s">
        <v>13</v>
      </c>
      <c r="I155" s="2" t="s">
        <v>441</v>
      </c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ht="15.75" customHeight="1">
      <c r="A156" s="2">
        <v>148.0</v>
      </c>
      <c r="B156" s="2" t="s">
        <v>73</v>
      </c>
      <c r="C156" s="60">
        <v>43615.0</v>
      </c>
      <c r="D156" s="2" t="s">
        <v>442</v>
      </c>
      <c r="E156" s="2"/>
      <c r="F156" s="2" t="s">
        <v>414</v>
      </c>
      <c r="G156" s="2" t="s">
        <v>22</v>
      </c>
      <c r="H156" s="2" t="s">
        <v>13</v>
      </c>
      <c r="I156" s="2" t="s">
        <v>443</v>
      </c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ht="15.75" customHeight="1">
      <c r="A157" s="18">
        <v>151.0</v>
      </c>
      <c r="B157" s="2" t="s">
        <v>32</v>
      </c>
      <c r="C157" s="60">
        <v>43615.0</v>
      </c>
      <c r="D157" s="2" t="s">
        <v>444</v>
      </c>
      <c r="E157" s="2"/>
      <c r="F157" s="2" t="s">
        <v>445</v>
      </c>
      <c r="G157" s="2" t="s">
        <v>85</v>
      </c>
      <c r="H157" s="2" t="s">
        <v>13</v>
      </c>
      <c r="I157" s="2" t="s">
        <v>446</v>
      </c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ht="15.75" customHeight="1">
      <c r="A158" s="2">
        <v>150.0</v>
      </c>
      <c r="B158" s="2" t="s">
        <v>32</v>
      </c>
      <c r="C158" s="60">
        <v>43616.0</v>
      </c>
      <c r="D158" s="2" t="s">
        <v>447</v>
      </c>
      <c r="E158" s="2"/>
      <c r="F158" s="2" t="s">
        <v>448</v>
      </c>
      <c r="G158" s="2" t="s">
        <v>22</v>
      </c>
      <c r="H158" s="2" t="s">
        <v>13</v>
      </c>
      <c r="I158" s="2" t="s">
        <v>449</v>
      </c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ht="15.75" customHeight="1">
      <c r="A159" s="2">
        <v>152.0</v>
      </c>
      <c r="B159" s="2" t="s">
        <v>73</v>
      </c>
      <c r="C159" s="60">
        <v>43619.0</v>
      </c>
      <c r="D159" s="2" t="s">
        <v>450</v>
      </c>
      <c r="E159" s="2">
        <v>34.0</v>
      </c>
      <c r="F159" s="2" t="s">
        <v>414</v>
      </c>
      <c r="G159" s="2" t="s">
        <v>22</v>
      </c>
      <c r="H159" s="2" t="s">
        <v>13</v>
      </c>
      <c r="I159" s="2" t="s">
        <v>451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ht="15.75" customHeight="1">
      <c r="A160" s="2">
        <v>369.0</v>
      </c>
      <c r="B160" s="2" t="s">
        <v>68</v>
      </c>
      <c r="C160" s="60">
        <v>43616.0</v>
      </c>
      <c r="D160" s="2" t="s">
        <v>452</v>
      </c>
      <c r="E160" s="2"/>
      <c r="F160" s="2" t="s">
        <v>376</v>
      </c>
      <c r="G160" s="2" t="s">
        <v>12</v>
      </c>
      <c r="H160" s="2" t="s">
        <v>13</v>
      </c>
      <c r="I160" s="61" t="s">
        <v>453</v>
      </c>
    </row>
    <row r="161" ht="15.75" customHeight="1">
      <c r="A161" s="2">
        <v>153.0</v>
      </c>
      <c r="B161" s="2" t="s">
        <v>58</v>
      </c>
      <c r="C161" s="60">
        <v>43619.0</v>
      </c>
      <c r="D161" s="2" t="s">
        <v>454</v>
      </c>
      <c r="E161" s="2"/>
      <c r="F161" s="2" t="s">
        <v>455</v>
      </c>
      <c r="G161" s="2" t="s">
        <v>22</v>
      </c>
      <c r="H161" s="2" t="s">
        <v>13</v>
      </c>
      <c r="I161" s="2" t="s">
        <v>456</v>
      </c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ht="15.75" customHeight="1">
      <c r="A162" s="2">
        <v>154.0</v>
      </c>
      <c r="B162" s="2" t="s">
        <v>58</v>
      </c>
      <c r="C162" s="60">
        <v>43619.0</v>
      </c>
      <c r="D162" s="2" t="s">
        <v>457</v>
      </c>
      <c r="E162" s="2"/>
      <c r="F162" s="2" t="s">
        <v>455</v>
      </c>
      <c r="G162" s="2" t="s">
        <v>22</v>
      </c>
      <c r="H162" s="2" t="s">
        <v>13</v>
      </c>
      <c r="I162" s="2" t="s">
        <v>456</v>
      </c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ht="15.75" customHeight="1">
      <c r="A163" s="2">
        <v>155.0</v>
      </c>
      <c r="B163" s="2" t="s">
        <v>68</v>
      </c>
      <c r="C163" s="60">
        <v>43618.0</v>
      </c>
      <c r="D163" s="2" t="s">
        <v>458</v>
      </c>
      <c r="E163" s="2"/>
      <c r="F163" s="2" t="s">
        <v>378</v>
      </c>
      <c r="G163" s="2" t="s">
        <v>12</v>
      </c>
      <c r="H163" s="2" t="s">
        <v>13</v>
      </c>
      <c r="I163" s="2" t="s">
        <v>459</v>
      </c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ht="15.75" customHeight="1">
      <c r="A164" s="2">
        <v>156.0</v>
      </c>
      <c r="B164" s="2" t="s">
        <v>68</v>
      </c>
      <c r="C164" s="60">
        <v>43618.0</v>
      </c>
      <c r="D164" s="2" t="s">
        <v>460</v>
      </c>
      <c r="E164" s="2"/>
      <c r="F164" s="2" t="s">
        <v>378</v>
      </c>
      <c r="G164" s="2" t="s">
        <v>12</v>
      </c>
      <c r="H164" s="2" t="s">
        <v>13</v>
      </c>
      <c r="I164" s="2" t="s">
        <v>459</v>
      </c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ht="15.75" customHeight="1">
      <c r="A165" s="2">
        <v>157.0</v>
      </c>
      <c r="B165" s="2" t="s">
        <v>43</v>
      </c>
      <c r="C165" s="60">
        <v>43619.0</v>
      </c>
      <c r="D165" s="2" t="s">
        <v>461</v>
      </c>
      <c r="E165" s="2"/>
      <c r="F165" s="2" t="s">
        <v>43</v>
      </c>
      <c r="G165" s="2" t="s">
        <v>22</v>
      </c>
      <c r="H165" s="2" t="s">
        <v>61</v>
      </c>
      <c r="I165" s="2" t="s">
        <v>462</v>
      </c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ht="15.75" customHeight="1">
      <c r="A166" s="2">
        <v>158.0</v>
      </c>
      <c r="B166" s="2" t="s">
        <v>69</v>
      </c>
      <c r="C166" s="60">
        <v>43620.0</v>
      </c>
      <c r="D166" s="2" t="s">
        <v>463</v>
      </c>
      <c r="E166" s="2">
        <v>40.0</v>
      </c>
      <c r="F166" s="2" t="s">
        <v>464</v>
      </c>
      <c r="G166" s="2" t="s">
        <v>22</v>
      </c>
      <c r="H166" s="2" t="s">
        <v>13</v>
      </c>
      <c r="I166" s="2" t="s">
        <v>465</v>
      </c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ht="15.75" customHeight="1">
      <c r="A167" s="2">
        <v>159.0</v>
      </c>
      <c r="B167" s="2" t="s">
        <v>49</v>
      </c>
      <c r="C167" s="60">
        <v>43622.0</v>
      </c>
      <c r="D167" s="2" t="s">
        <v>466</v>
      </c>
      <c r="E167" s="2">
        <v>24.0</v>
      </c>
      <c r="F167" s="2" t="s">
        <v>210</v>
      </c>
      <c r="G167" s="2" t="s">
        <v>12</v>
      </c>
      <c r="H167" s="2" t="s">
        <v>13</v>
      </c>
      <c r="I167" s="2" t="s">
        <v>467</v>
      </c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ht="15.75" customHeight="1">
      <c r="A168" s="2">
        <v>160.0</v>
      </c>
      <c r="B168" s="2" t="s">
        <v>68</v>
      </c>
      <c r="C168" s="60">
        <v>43622.0</v>
      </c>
      <c r="D168" s="2" t="s">
        <v>468</v>
      </c>
      <c r="E168" s="2"/>
      <c r="F168" s="2" t="s">
        <v>469</v>
      </c>
      <c r="G168" s="2" t="s">
        <v>22</v>
      </c>
      <c r="H168" s="2" t="s">
        <v>13</v>
      </c>
      <c r="I168" s="2" t="s">
        <v>470</v>
      </c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ht="15.75" customHeight="1">
      <c r="A169" s="18">
        <v>161.0</v>
      </c>
      <c r="B169" s="2" t="s">
        <v>24</v>
      </c>
      <c r="C169" s="60">
        <v>43622.0</v>
      </c>
      <c r="D169" s="2" t="s">
        <v>471</v>
      </c>
      <c r="E169" s="2">
        <v>54.0</v>
      </c>
      <c r="F169" s="2" t="s">
        <v>26</v>
      </c>
      <c r="G169" s="2" t="s">
        <v>12</v>
      </c>
      <c r="H169" s="2" t="s">
        <v>63</v>
      </c>
      <c r="I169" s="2" t="s">
        <v>472</v>
      </c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ht="15.75" customHeight="1">
      <c r="A170" s="2">
        <v>162.0</v>
      </c>
      <c r="B170" s="2" t="s">
        <v>94</v>
      </c>
      <c r="C170" s="60">
        <v>43623.0</v>
      </c>
      <c r="D170" s="2" t="s">
        <v>473</v>
      </c>
      <c r="E170" s="2">
        <v>28.0</v>
      </c>
      <c r="F170" s="2" t="s">
        <v>474</v>
      </c>
      <c r="G170" s="2" t="s">
        <v>12</v>
      </c>
      <c r="H170" s="11" t="s">
        <v>13</v>
      </c>
      <c r="I170" s="2" t="s">
        <v>475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ht="15.75" customHeight="1">
      <c r="A171" s="2">
        <v>163.0</v>
      </c>
      <c r="B171" s="2" t="s">
        <v>94</v>
      </c>
      <c r="C171" s="60">
        <v>43623.0</v>
      </c>
      <c r="D171" s="2" t="s">
        <v>476</v>
      </c>
      <c r="E171" s="2"/>
      <c r="F171" s="2" t="s">
        <v>474</v>
      </c>
      <c r="G171" s="2" t="s">
        <v>12</v>
      </c>
      <c r="H171" s="2" t="s">
        <v>13</v>
      </c>
      <c r="I171" s="2" t="s">
        <v>475</v>
      </c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5.75" customHeight="1">
      <c r="A172" s="2">
        <v>164.0</v>
      </c>
      <c r="B172" s="2" t="s">
        <v>115</v>
      </c>
      <c r="C172" s="60">
        <v>43626.0</v>
      </c>
      <c r="D172" s="26" t="s">
        <v>477</v>
      </c>
      <c r="E172" s="2"/>
      <c r="F172" s="2" t="s">
        <v>478</v>
      </c>
      <c r="G172" s="2" t="s">
        <v>12</v>
      </c>
      <c r="H172" s="2" t="s">
        <v>13</v>
      </c>
      <c r="I172" s="2" t="s">
        <v>479</v>
      </c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5.75" customHeight="1">
      <c r="A173" s="2">
        <v>165.0</v>
      </c>
      <c r="B173" s="2" t="s">
        <v>74</v>
      </c>
      <c r="C173" s="60">
        <v>43627.0</v>
      </c>
      <c r="D173" s="2" t="s">
        <v>480</v>
      </c>
      <c r="E173" s="2"/>
      <c r="F173" s="2" t="s">
        <v>316</v>
      </c>
      <c r="G173" s="2" t="s">
        <v>12</v>
      </c>
      <c r="H173" s="2" t="s">
        <v>13</v>
      </c>
      <c r="I173" s="2" t="s">
        <v>481</v>
      </c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5.75" customHeight="1">
      <c r="A174" s="2">
        <v>166.0</v>
      </c>
      <c r="B174" s="2" t="s">
        <v>82</v>
      </c>
      <c r="C174" s="60">
        <v>43628.0</v>
      </c>
      <c r="D174" s="2" t="s">
        <v>482</v>
      </c>
      <c r="E174" s="2"/>
      <c r="F174" s="2" t="s">
        <v>483</v>
      </c>
      <c r="G174" s="2" t="s">
        <v>12</v>
      </c>
      <c r="H174" s="2" t="s">
        <v>13</v>
      </c>
      <c r="I174" s="2" t="s">
        <v>484</v>
      </c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5.75" customHeight="1">
      <c r="A175" s="2">
        <v>167.0</v>
      </c>
      <c r="B175" s="2" t="s">
        <v>82</v>
      </c>
      <c r="C175" s="60">
        <v>43628.0</v>
      </c>
      <c r="D175" s="2" t="s">
        <v>485</v>
      </c>
      <c r="E175" s="2"/>
      <c r="F175" s="2" t="s">
        <v>483</v>
      </c>
      <c r="G175" s="2" t="s">
        <v>12</v>
      </c>
      <c r="H175" s="2" t="s">
        <v>13</v>
      </c>
      <c r="I175" s="2" t="s">
        <v>484</v>
      </c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5.75" customHeight="1">
      <c r="A176" s="2">
        <v>170.0</v>
      </c>
      <c r="B176" s="2" t="s">
        <v>24</v>
      </c>
      <c r="C176" s="60">
        <v>43628.0</v>
      </c>
      <c r="D176" s="2" t="s">
        <v>486</v>
      </c>
      <c r="E176" s="2"/>
      <c r="F176" s="2" t="s">
        <v>201</v>
      </c>
      <c r="G176" s="2" t="s">
        <v>12</v>
      </c>
      <c r="H176" s="2" t="s">
        <v>13</v>
      </c>
      <c r="I176" s="2" t="s">
        <v>487</v>
      </c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5.75" customHeight="1">
      <c r="A177" s="2">
        <v>171.0</v>
      </c>
      <c r="B177" s="2" t="s">
        <v>24</v>
      </c>
      <c r="C177" s="60">
        <v>43628.0</v>
      </c>
      <c r="D177" s="2" t="s">
        <v>488</v>
      </c>
      <c r="E177" s="2"/>
      <c r="F177" s="2" t="s">
        <v>201</v>
      </c>
      <c r="G177" s="2" t="s">
        <v>12</v>
      </c>
      <c r="H177" s="2" t="s">
        <v>13</v>
      </c>
      <c r="I177" s="2" t="s">
        <v>487</v>
      </c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5.75" customHeight="1">
      <c r="A178" s="2">
        <v>172.0</v>
      </c>
      <c r="B178" s="2" t="s">
        <v>24</v>
      </c>
      <c r="C178" s="60">
        <v>43628.0</v>
      </c>
      <c r="D178" s="2" t="s">
        <v>489</v>
      </c>
      <c r="E178" s="2"/>
      <c r="F178" s="2" t="s">
        <v>201</v>
      </c>
      <c r="G178" s="2" t="s">
        <v>12</v>
      </c>
      <c r="H178" s="2" t="s">
        <v>13</v>
      </c>
      <c r="I178" s="2" t="s">
        <v>487</v>
      </c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ht="15.75" customHeight="1">
      <c r="A179" s="2">
        <v>169.0</v>
      </c>
      <c r="B179" s="2" t="s">
        <v>43</v>
      </c>
      <c r="C179" s="60">
        <v>43629.0</v>
      </c>
      <c r="D179" s="2" t="s">
        <v>490</v>
      </c>
      <c r="E179" s="2">
        <v>24.0</v>
      </c>
      <c r="F179" s="2" t="s">
        <v>325</v>
      </c>
      <c r="G179" s="2" t="s">
        <v>22</v>
      </c>
      <c r="H179" s="2" t="s">
        <v>13</v>
      </c>
      <c r="I179" s="69" t="s">
        <v>491</v>
      </c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ht="15.75" customHeight="1">
      <c r="A180" s="18">
        <v>168.0</v>
      </c>
      <c r="B180" s="2" t="s">
        <v>24</v>
      </c>
      <c r="C180" s="60">
        <v>43629.0</v>
      </c>
      <c r="D180" s="2" t="s">
        <v>492</v>
      </c>
      <c r="E180" s="2">
        <v>34.0</v>
      </c>
      <c r="F180" s="2" t="s">
        <v>493</v>
      </c>
      <c r="G180" s="2" t="s">
        <v>12</v>
      </c>
      <c r="H180" s="2" t="s">
        <v>13</v>
      </c>
      <c r="I180" s="2" t="s">
        <v>494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ht="15.75" customHeight="1">
      <c r="A181" s="2">
        <v>174.0</v>
      </c>
      <c r="B181" s="2" t="s">
        <v>32</v>
      </c>
      <c r="C181" s="60">
        <v>43630.0</v>
      </c>
      <c r="D181" s="2"/>
      <c r="E181" s="2"/>
      <c r="F181" s="2" t="s">
        <v>495</v>
      </c>
      <c r="G181" s="2" t="s">
        <v>22</v>
      </c>
      <c r="H181" s="2" t="s">
        <v>13</v>
      </c>
      <c r="I181" s="2" t="s">
        <v>496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ht="15.75" customHeight="1">
      <c r="A182" s="2">
        <v>175.0</v>
      </c>
      <c r="B182" s="2" t="s">
        <v>126</v>
      </c>
      <c r="C182" s="60">
        <v>43630.0</v>
      </c>
      <c r="D182" s="2" t="s">
        <v>497</v>
      </c>
      <c r="E182" s="2"/>
      <c r="F182" s="2" t="s">
        <v>498</v>
      </c>
      <c r="G182" s="2" t="s">
        <v>22</v>
      </c>
      <c r="H182" s="2" t="s">
        <v>61</v>
      </c>
      <c r="I182" s="2" t="s">
        <v>499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ht="15.75" customHeight="1">
      <c r="A183" s="2">
        <v>173.0</v>
      </c>
      <c r="B183" s="2" t="s">
        <v>49</v>
      </c>
      <c r="C183" s="60">
        <v>43631.0</v>
      </c>
      <c r="D183" s="2" t="s">
        <v>500</v>
      </c>
      <c r="E183" s="2">
        <v>55.0</v>
      </c>
      <c r="F183" s="2" t="s">
        <v>501</v>
      </c>
      <c r="G183" s="2" t="s">
        <v>12</v>
      </c>
      <c r="H183" s="2" t="s">
        <v>13</v>
      </c>
      <c r="I183" s="2" t="s">
        <v>502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ht="15.75" customHeight="1">
      <c r="A184" s="18">
        <v>176.0</v>
      </c>
      <c r="B184" s="2" t="s">
        <v>19</v>
      </c>
      <c r="C184" s="60">
        <v>43634.0</v>
      </c>
      <c r="D184" s="2" t="s">
        <v>503</v>
      </c>
      <c r="E184" s="2"/>
      <c r="F184" s="2" t="s">
        <v>21</v>
      </c>
      <c r="G184" s="2" t="s">
        <v>12</v>
      </c>
      <c r="H184" s="2" t="s">
        <v>63</v>
      </c>
      <c r="I184" s="2" t="s">
        <v>504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ht="15.75" customHeight="1">
      <c r="A185" s="2">
        <v>177.0</v>
      </c>
      <c r="B185" s="2" t="s">
        <v>49</v>
      </c>
      <c r="C185" s="60">
        <v>43637.0</v>
      </c>
      <c r="D185" s="2" t="s">
        <v>505</v>
      </c>
      <c r="E185" s="2"/>
      <c r="F185" s="2" t="s">
        <v>506</v>
      </c>
      <c r="G185" s="2" t="s">
        <v>22</v>
      </c>
      <c r="H185" s="2" t="s">
        <v>61</v>
      </c>
      <c r="I185" s="2" t="s">
        <v>507</v>
      </c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ht="15.75" customHeight="1">
      <c r="A186" s="2">
        <v>180.0</v>
      </c>
      <c r="B186" s="2" t="s">
        <v>49</v>
      </c>
      <c r="C186" s="60">
        <v>43637.0</v>
      </c>
      <c r="D186" s="2" t="s">
        <v>508</v>
      </c>
      <c r="E186" s="2"/>
      <c r="F186" s="2" t="s">
        <v>506</v>
      </c>
      <c r="G186" s="2" t="s">
        <v>22</v>
      </c>
      <c r="H186" s="2" t="s">
        <v>61</v>
      </c>
      <c r="I186" s="2" t="s">
        <v>507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ht="15.75" customHeight="1">
      <c r="A187" s="2">
        <v>178.0</v>
      </c>
      <c r="B187" s="2" t="s">
        <v>39</v>
      </c>
      <c r="C187" s="60">
        <v>43638.0</v>
      </c>
      <c r="D187" s="2" t="s">
        <v>509</v>
      </c>
      <c r="E187" s="2">
        <v>35.0</v>
      </c>
      <c r="F187" s="2" t="s">
        <v>154</v>
      </c>
      <c r="G187" s="2" t="s">
        <v>12</v>
      </c>
      <c r="H187" s="2" t="s">
        <v>63</v>
      </c>
      <c r="I187" s="2" t="s">
        <v>510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ht="15.75" customHeight="1">
      <c r="A188" s="2">
        <v>179.0</v>
      </c>
      <c r="B188" s="2" t="s">
        <v>74</v>
      </c>
      <c r="C188" s="60">
        <v>43638.0</v>
      </c>
      <c r="D188" s="2" t="s">
        <v>511</v>
      </c>
      <c r="E188" s="2">
        <v>32.0</v>
      </c>
      <c r="F188" s="2" t="s">
        <v>512</v>
      </c>
      <c r="G188" s="2" t="s">
        <v>12</v>
      </c>
      <c r="H188" s="2" t="s">
        <v>63</v>
      </c>
      <c r="I188" s="2" t="s">
        <v>513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ht="15.75" customHeight="1">
      <c r="A189" s="2">
        <v>181.0</v>
      </c>
      <c r="B189" s="2" t="s">
        <v>68</v>
      </c>
      <c r="C189" s="60">
        <v>43640.0</v>
      </c>
      <c r="D189" s="2" t="s">
        <v>514</v>
      </c>
      <c r="E189" s="2">
        <v>53.0</v>
      </c>
      <c r="F189" s="2" t="s">
        <v>515</v>
      </c>
      <c r="G189" s="2" t="s">
        <v>12</v>
      </c>
      <c r="H189" s="2" t="s">
        <v>13</v>
      </c>
      <c r="I189" s="2" t="s">
        <v>516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ht="15.75" customHeight="1">
      <c r="A190" s="2">
        <v>182.0</v>
      </c>
      <c r="B190" s="2" t="s">
        <v>49</v>
      </c>
      <c r="C190" s="60">
        <v>43643.0</v>
      </c>
      <c r="D190" s="2" t="s">
        <v>517</v>
      </c>
      <c r="E190" s="2"/>
      <c r="F190" s="2" t="s">
        <v>210</v>
      </c>
      <c r="G190" s="2" t="s">
        <v>12</v>
      </c>
      <c r="H190" s="2" t="s">
        <v>13</v>
      </c>
      <c r="I190" s="2" t="s">
        <v>518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ht="15.75" customHeight="1">
      <c r="A191" s="18">
        <v>183.0</v>
      </c>
      <c r="B191" s="2" t="s">
        <v>126</v>
      </c>
      <c r="C191" s="60">
        <v>43643.0</v>
      </c>
      <c r="D191" s="2" t="s">
        <v>519</v>
      </c>
      <c r="E191" s="2"/>
      <c r="F191" s="2" t="s">
        <v>520</v>
      </c>
      <c r="G191" s="2" t="s">
        <v>22</v>
      </c>
      <c r="H191" s="2" t="s">
        <v>61</v>
      </c>
      <c r="I191" s="2" t="s">
        <v>521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5.75" customHeight="1">
      <c r="A192" s="2">
        <v>325.0</v>
      </c>
      <c r="B192" s="2" t="s">
        <v>19</v>
      </c>
      <c r="C192" s="60">
        <v>43644.0</v>
      </c>
      <c r="D192" s="2" t="s">
        <v>522</v>
      </c>
      <c r="E192" s="2">
        <v>29.0</v>
      </c>
      <c r="F192" s="2" t="s">
        <v>41</v>
      </c>
      <c r="G192" s="2" t="s">
        <v>12</v>
      </c>
      <c r="H192" s="2" t="s">
        <v>13</v>
      </c>
      <c r="I192" s="70" t="s">
        <v>523</v>
      </c>
    </row>
    <row r="193" ht="15.75" customHeight="1">
      <c r="A193" s="2">
        <v>184.0</v>
      </c>
      <c r="B193" s="2" t="s">
        <v>58</v>
      </c>
      <c r="C193" s="60">
        <v>43645.0</v>
      </c>
      <c r="D193" s="2" t="s">
        <v>524</v>
      </c>
      <c r="E193" s="2"/>
      <c r="F193" s="2" t="s">
        <v>360</v>
      </c>
      <c r="G193" s="2" t="s">
        <v>12</v>
      </c>
      <c r="H193" s="2" t="s">
        <v>13</v>
      </c>
      <c r="I193" s="2" t="s">
        <v>525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5.75" customHeight="1">
      <c r="A194" s="2">
        <v>185.0</v>
      </c>
      <c r="B194" s="2" t="s">
        <v>39</v>
      </c>
      <c r="C194" s="60">
        <v>43646.0</v>
      </c>
      <c r="D194" s="2" t="s">
        <v>526</v>
      </c>
      <c r="E194" s="2">
        <v>35.0</v>
      </c>
      <c r="F194" s="2" t="s">
        <v>527</v>
      </c>
      <c r="G194" s="2" t="s">
        <v>22</v>
      </c>
      <c r="H194" s="2" t="s">
        <v>13</v>
      </c>
      <c r="I194" s="2" t="s">
        <v>528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5.75" customHeight="1">
      <c r="A195" s="2">
        <v>186.0</v>
      </c>
      <c r="B195" s="2" t="s">
        <v>39</v>
      </c>
      <c r="C195" s="60">
        <v>43646.0</v>
      </c>
      <c r="D195" s="2" t="s">
        <v>529</v>
      </c>
      <c r="E195" s="2">
        <v>41.0</v>
      </c>
      <c r="F195" s="2" t="s">
        <v>527</v>
      </c>
      <c r="G195" s="2" t="s">
        <v>22</v>
      </c>
      <c r="H195" s="2" t="s">
        <v>13</v>
      </c>
      <c r="I195" s="2" t="s">
        <v>528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5.75" customHeight="1">
      <c r="A196" s="2">
        <v>187.0</v>
      </c>
      <c r="B196" s="2" t="s">
        <v>39</v>
      </c>
      <c r="C196" s="60">
        <v>43646.0</v>
      </c>
      <c r="D196" s="2" t="s">
        <v>530</v>
      </c>
      <c r="E196" s="2">
        <v>35.0</v>
      </c>
      <c r="F196" s="2" t="s">
        <v>527</v>
      </c>
      <c r="G196" s="2" t="s">
        <v>22</v>
      </c>
      <c r="H196" s="2" t="s">
        <v>13</v>
      </c>
      <c r="I196" s="2" t="s">
        <v>528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5.75" customHeight="1">
      <c r="A197" s="2">
        <v>189.0</v>
      </c>
      <c r="B197" s="2" t="s">
        <v>58</v>
      </c>
      <c r="C197" s="60">
        <v>43647.0</v>
      </c>
      <c r="D197" s="2" t="s">
        <v>531</v>
      </c>
      <c r="E197" s="2"/>
      <c r="F197" s="2" t="s">
        <v>360</v>
      </c>
      <c r="G197" s="2" t="s">
        <v>12</v>
      </c>
      <c r="H197" s="2" t="s">
        <v>13</v>
      </c>
      <c r="I197" s="26" t="s">
        <v>532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5.75" customHeight="1">
      <c r="A198" s="2">
        <v>190.0</v>
      </c>
      <c r="B198" s="2" t="s">
        <v>142</v>
      </c>
      <c r="C198" s="60">
        <v>43649.0</v>
      </c>
      <c r="D198" s="2" t="s">
        <v>533</v>
      </c>
      <c r="E198" s="2"/>
      <c r="F198" s="2" t="s">
        <v>534</v>
      </c>
      <c r="G198" s="2" t="s">
        <v>22</v>
      </c>
      <c r="H198" s="2" t="s">
        <v>13</v>
      </c>
      <c r="I198" s="2" t="s">
        <v>535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5.75" customHeight="1">
      <c r="A199" s="2">
        <v>188.0</v>
      </c>
      <c r="B199" s="2" t="s">
        <v>58</v>
      </c>
      <c r="C199" s="60">
        <v>43648.0</v>
      </c>
      <c r="D199" s="2" t="s">
        <v>536</v>
      </c>
      <c r="E199" s="2"/>
      <c r="F199" s="2" t="s">
        <v>360</v>
      </c>
      <c r="G199" s="2" t="s">
        <v>12</v>
      </c>
      <c r="H199" s="2" t="s">
        <v>13</v>
      </c>
      <c r="I199" s="2" t="s">
        <v>537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5.75" customHeight="1">
      <c r="A200" s="2">
        <v>191.0</v>
      </c>
      <c r="B200" s="2" t="s">
        <v>142</v>
      </c>
      <c r="C200" s="60">
        <v>43649.0</v>
      </c>
      <c r="D200" s="2" t="s">
        <v>538</v>
      </c>
      <c r="E200" s="2"/>
      <c r="F200" s="2" t="s">
        <v>534</v>
      </c>
      <c r="G200" s="2" t="s">
        <v>22</v>
      </c>
      <c r="H200" s="2" t="s">
        <v>13</v>
      </c>
      <c r="I200" s="2" t="s">
        <v>535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5.75" customHeight="1">
      <c r="A201" s="18">
        <v>193.0</v>
      </c>
      <c r="B201" s="2" t="s">
        <v>39</v>
      </c>
      <c r="C201" s="60">
        <v>43650.0</v>
      </c>
      <c r="D201" s="2" t="s">
        <v>539</v>
      </c>
      <c r="E201" s="2"/>
      <c r="F201" s="2" t="s">
        <v>421</v>
      </c>
      <c r="G201" s="2" t="s">
        <v>12</v>
      </c>
      <c r="H201" s="2" t="s">
        <v>13</v>
      </c>
      <c r="I201" s="2" t="s">
        <v>540</v>
      </c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5.75" customHeight="1">
      <c r="A202" s="2">
        <v>192.0</v>
      </c>
      <c r="B202" s="2" t="s">
        <v>32</v>
      </c>
      <c r="C202" s="60">
        <v>43651.0</v>
      </c>
      <c r="D202" s="2" t="s">
        <v>541</v>
      </c>
      <c r="E202" s="2"/>
      <c r="F202" s="2" t="s">
        <v>254</v>
      </c>
      <c r="G202" s="2" t="s">
        <v>22</v>
      </c>
      <c r="H202" s="2" t="s">
        <v>13</v>
      </c>
      <c r="I202" s="2" t="s">
        <v>542</v>
      </c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5.75" customHeight="1">
      <c r="A203" s="2">
        <v>195.0</v>
      </c>
      <c r="B203" s="2" t="s">
        <v>68</v>
      </c>
      <c r="C203" s="60">
        <v>43651.0</v>
      </c>
      <c r="D203" s="2" t="s">
        <v>543</v>
      </c>
      <c r="E203" s="2"/>
      <c r="F203" s="2" t="s">
        <v>544</v>
      </c>
      <c r="G203" s="2" t="s">
        <v>12</v>
      </c>
      <c r="H203" s="2" t="s">
        <v>13</v>
      </c>
      <c r="I203" s="69" t="s">
        <v>545</v>
      </c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5.75" customHeight="1">
      <c r="A204" s="2">
        <v>196.0</v>
      </c>
      <c r="B204" s="2" t="s">
        <v>68</v>
      </c>
      <c r="C204" s="60">
        <v>43651.0</v>
      </c>
      <c r="D204" s="2" t="s">
        <v>546</v>
      </c>
      <c r="E204" s="2"/>
      <c r="F204" s="2" t="s">
        <v>544</v>
      </c>
      <c r="G204" s="2" t="s">
        <v>12</v>
      </c>
      <c r="H204" s="11" t="s">
        <v>13</v>
      </c>
      <c r="I204" s="2" t="s">
        <v>545</v>
      </c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5.75" customHeight="1">
      <c r="A205" s="2">
        <v>194.0</v>
      </c>
      <c r="B205" s="2" t="s">
        <v>68</v>
      </c>
      <c r="C205" s="60">
        <v>43652.0</v>
      </c>
      <c r="D205" s="2" t="s">
        <v>547</v>
      </c>
      <c r="E205" s="2">
        <v>24.0</v>
      </c>
      <c r="F205" s="2" t="s">
        <v>68</v>
      </c>
      <c r="G205" s="2" t="s">
        <v>12</v>
      </c>
      <c r="H205" s="2" t="s">
        <v>63</v>
      </c>
      <c r="I205" s="71" t="s">
        <v>548</v>
      </c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5.75" customHeight="1">
      <c r="A206" s="2">
        <v>197.0</v>
      </c>
      <c r="B206" s="2" t="s">
        <v>49</v>
      </c>
      <c r="C206" s="60">
        <v>43653.0</v>
      </c>
      <c r="D206" s="2" t="s">
        <v>549</v>
      </c>
      <c r="E206" s="2"/>
      <c r="F206" s="2" t="s">
        <v>284</v>
      </c>
      <c r="G206" s="2" t="s">
        <v>22</v>
      </c>
      <c r="H206" s="2" t="s">
        <v>13</v>
      </c>
      <c r="I206" s="2" t="s">
        <v>550</v>
      </c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5.75" customHeight="1">
      <c r="A207" s="2">
        <v>198.0</v>
      </c>
      <c r="B207" s="2" t="s">
        <v>119</v>
      </c>
      <c r="C207" s="60">
        <v>43654.0</v>
      </c>
      <c r="D207" s="2"/>
      <c r="E207" s="2"/>
      <c r="F207" s="2" t="s">
        <v>204</v>
      </c>
      <c r="G207" s="2" t="s">
        <v>22</v>
      </c>
      <c r="H207" s="2" t="s">
        <v>13</v>
      </c>
      <c r="I207" s="2" t="s">
        <v>551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5.75" customHeight="1">
      <c r="A208" s="2">
        <v>199.0</v>
      </c>
      <c r="B208" s="2" t="s">
        <v>119</v>
      </c>
      <c r="C208" s="60">
        <v>43654.0</v>
      </c>
      <c r="D208" s="2"/>
      <c r="E208" s="2"/>
      <c r="F208" s="2" t="s">
        <v>204</v>
      </c>
      <c r="G208" s="2" t="s">
        <v>22</v>
      </c>
      <c r="H208" s="2" t="s">
        <v>13</v>
      </c>
      <c r="I208" s="2" t="s">
        <v>551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5.75" customHeight="1">
      <c r="A209" s="2">
        <v>200.0</v>
      </c>
      <c r="B209" s="2" t="s">
        <v>39</v>
      </c>
      <c r="C209" s="60">
        <v>43654.0</v>
      </c>
      <c r="D209" s="2" t="s">
        <v>552</v>
      </c>
      <c r="E209" s="2">
        <v>35.0</v>
      </c>
      <c r="F209" s="2" t="s">
        <v>154</v>
      </c>
      <c r="G209" s="2" t="s">
        <v>12</v>
      </c>
      <c r="H209" s="2" t="s">
        <v>63</v>
      </c>
      <c r="I209" s="2" t="s">
        <v>553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5.75" customHeight="1">
      <c r="A210" s="2">
        <v>202.0</v>
      </c>
      <c r="B210" s="2" t="s">
        <v>58</v>
      </c>
      <c r="C210" s="60">
        <v>43656.0</v>
      </c>
      <c r="D210" s="2" t="s">
        <v>554</v>
      </c>
      <c r="E210" s="2"/>
      <c r="F210" s="2" t="s">
        <v>555</v>
      </c>
      <c r="G210" s="2" t="s">
        <v>12</v>
      </c>
      <c r="H210" s="2" t="s">
        <v>13</v>
      </c>
      <c r="I210" s="2" t="s">
        <v>556</v>
      </c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5.75" customHeight="1">
      <c r="A211" s="2">
        <v>203.0</v>
      </c>
      <c r="B211" s="2" t="s">
        <v>110</v>
      </c>
      <c r="C211" s="60">
        <v>43656.0</v>
      </c>
      <c r="D211" s="2" t="s">
        <v>557</v>
      </c>
      <c r="E211" s="2">
        <v>40.0</v>
      </c>
      <c r="F211" s="2" t="s">
        <v>558</v>
      </c>
      <c r="G211" s="2" t="s">
        <v>22</v>
      </c>
      <c r="H211" s="2" t="s">
        <v>13</v>
      </c>
      <c r="I211" s="2" t="s">
        <v>559</v>
      </c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5.75" customHeight="1">
      <c r="A212" s="2">
        <v>264.0</v>
      </c>
      <c r="B212" s="2" t="s">
        <v>134</v>
      </c>
      <c r="C212" s="60">
        <v>43656.0</v>
      </c>
      <c r="D212" s="2" t="s">
        <v>560</v>
      </c>
      <c r="E212" s="2"/>
      <c r="F212" s="2" t="s">
        <v>134</v>
      </c>
      <c r="G212" s="2" t="s">
        <v>22</v>
      </c>
      <c r="H212" s="2" t="s">
        <v>13</v>
      </c>
      <c r="I212" s="2" t="s">
        <v>561</v>
      </c>
      <c r="J212" s="7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5.75" customHeight="1">
      <c r="A213" s="2">
        <v>204.0</v>
      </c>
      <c r="B213" s="2" t="s">
        <v>106</v>
      </c>
      <c r="C213" s="60">
        <v>43657.0</v>
      </c>
      <c r="D213" s="2" t="s">
        <v>562</v>
      </c>
      <c r="E213" s="2"/>
      <c r="F213" s="2" t="s">
        <v>563</v>
      </c>
      <c r="G213" s="2" t="s">
        <v>22</v>
      </c>
      <c r="H213" s="2" t="s">
        <v>13</v>
      </c>
      <c r="I213" s="2" t="s">
        <v>564</v>
      </c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5.75" customHeight="1">
      <c r="A214" s="2">
        <v>205.0</v>
      </c>
      <c r="B214" s="2" t="s">
        <v>106</v>
      </c>
      <c r="C214" s="60">
        <v>43657.0</v>
      </c>
      <c r="D214" s="2" t="s">
        <v>565</v>
      </c>
      <c r="E214" s="2"/>
      <c r="F214" s="2" t="s">
        <v>563</v>
      </c>
      <c r="G214" s="2" t="s">
        <v>22</v>
      </c>
      <c r="H214" s="2" t="s">
        <v>13</v>
      </c>
      <c r="I214" s="61" t="s">
        <v>564</v>
      </c>
    </row>
    <row r="215" ht="15.75" customHeight="1">
      <c r="A215" s="2">
        <v>206.0</v>
      </c>
      <c r="B215" s="2" t="s">
        <v>106</v>
      </c>
      <c r="C215" s="60">
        <v>43657.0</v>
      </c>
      <c r="D215" s="2" t="s">
        <v>566</v>
      </c>
      <c r="E215" s="2"/>
      <c r="F215" s="2" t="s">
        <v>563</v>
      </c>
      <c r="G215" s="2" t="s">
        <v>22</v>
      </c>
      <c r="H215" s="2" t="s">
        <v>13</v>
      </c>
      <c r="I215" s="61" t="s">
        <v>564</v>
      </c>
    </row>
    <row r="216" ht="15.75" customHeight="1">
      <c r="A216" s="2">
        <v>207.0</v>
      </c>
      <c r="B216" s="2" t="s">
        <v>106</v>
      </c>
      <c r="C216" s="60">
        <v>43657.0</v>
      </c>
      <c r="D216" s="2" t="s">
        <v>567</v>
      </c>
      <c r="E216" s="2"/>
      <c r="F216" s="2" t="s">
        <v>563</v>
      </c>
      <c r="G216" s="2" t="s">
        <v>22</v>
      </c>
      <c r="H216" s="2" t="s">
        <v>13</v>
      </c>
      <c r="I216" s="61" t="s">
        <v>564</v>
      </c>
    </row>
    <row r="217" ht="15.75" customHeight="1">
      <c r="A217" s="2">
        <v>208.0</v>
      </c>
      <c r="B217" s="2" t="s">
        <v>106</v>
      </c>
      <c r="C217" s="60">
        <v>43657.0</v>
      </c>
      <c r="D217" s="2" t="s">
        <v>568</v>
      </c>
      <c r="E217" s="2"/>
      <c r="F217" s="2" t="s">
        <v>563</v>
      </c>
      <c r="G217" s="2" t="s">
        <v>22</v>
      </c>
      <c r="H217" s="2" t="s">
        <v>13</v>
      </c>
      <c r="I217" s="61" t="s">
        <v>564</v>
      </c>
    </row>
    <row r="218" ht="15.75" customHeight="1">
      <c r="A218" s="2">
        <v>209.0</v>
      </c>
      <c r="B218" s="2" t="s">
        <v>106</v>
      </c>
      <c r="C218" s="60">
        <v>43657.0</v>
      </c>
      <c r="D218" s="2" t="s">
        <v>569</v>
      </c>
      <c r="E218" s="2"/>
      <c r="F218" s="2" t="s">
        <v>563</v>
      </c>
      <c r="G218" s="2" t="s">
        <v>22</v>
      </c>
      <c r="H218" s="2" t="s">
        <v>13</v>
      </c>
      <c r="I218" s="61" t="s">
        <v>564</v>
      </c>
    </row>
    <row r="219" ht="15.75" customHeight="1">
      <c r="A219" s="18">
        <v>210.0</v>
      </c>
      <c r="B219" s="2" t="s">
        <v>106</v>
      </c>
      <c r="C219" s="60">
        <v>43657.0</v>
      </c>
      <c r="D219" s="2" t="s">
        <v>570</v>
      </c>
      <c r="E219" s="2"/>
      <c r="F219" s="2" t="s">
        <v>563</v>
      </c>
      <c r="G219" s="2" t="s">
        <v>22</v>
      </c>
      <c r="H219" s="2" t="s">
        <v>13</v>
      </c>
      <c r="I219" s="61" t="s">
        <v>564</v>
      </c>
    </row>
    <row r="220" ht="15.75" customHeight="1">
      <c r="A220" s="2">
        <v>211.0</v>
      </c>
      <c r="B220" s="2" t="s">
        <v>24</v>
      </c>
      <c r="C220" s="60">
        <v>43659.0</v>
      </c>
      <c r="D220" s="2" t="s">
        <v>571</v>
      </c>
      <c r="E220" s="2">
        <v>28.0</v>
      </c>
      <c r="F220" s="2" t="s">
        <v>572</v>
      </c>
      <c r="G220" s="2" t="s">
        <v>12</v>
      </c>
      <c r="H220" s="2" t="s">
        <v>13</v>
      </c>
      <c r="I220" s="61" t="s">
        <v>573</v>
      </c>
    </row>
    <row r="221" ht="15.75" customHeight="1">
      <c r="A221" s="2">
        <v>212.0</v>
      </c>
      <c r="B221" s="2" t="s">
        <v>24</v>
      </c>
      <c r="C221" s="60">
        <v>43661.0</v>
      </c>
      <c r="D221" s="2" t="s">
        <v>574</v>
      </c>
      <c r="E221" s="2">
        <v>25.0</v>
      </c>
      <c r="F221" s="2" t="s">
        <v>26</v>
      </c>
      <c r="G221" s="2" t="s">
        <v>12</v>
      </c>
      <c r="H221" s="2" t="s">
        <v>13</v>
      </c>
      <c r="I221" s="61" t="s">
        <v>575</v>
      </c>
    </row>
    <row r="222" ht="15.75" customHeight="1">
      <c r="A222" s="2">
        <v>213.0</v>
      </c>
      <c r="B222" s="2" t="s">
        <v>19</v>
      </c>
      <c r="C222" s="60">
        <v>43658.0</v>
      </c>
      <c r="D222" s="2" t="s">
        <v>576</v>
      </c>
      <c r="E222" s="2"/>
      <c r="F222" s="2" t="s">
        <v>577</v>
      </c>
      <c r="G222" s="2" t="s">
        <v>12</v>
      </c>
      <c r="H222" s="2" t="s">
        <v>13</v>
      </c>
      <c r="I222" s="70" t="s">
        <v>578</v>
      </c>
    </row>
    <row r="223" ht="15.75" customHeight="1">
      <c r="A223" s="2">
        <v>214.0</v>
      </c>
      <c r="B223" s="2" t="s">
        <v>119</v>
      </c>
      <c r="C223" s="60">
        <v>43662.0</v>
      </c>
      <c r="D223" s="2" t="s">
        <v>579</v>
      </c>
      <c r="E223" s="2"/>
      <c r="F223" s="2" t="s">
        <v>580</v>
      </c>
      <c r="G223" s="2" t="s">
        <v>22</v>
      </c>
      <c r="H223" s="2" t="s">
        <v>13</v>
      </c>
      <c r="I223" s="61" t="s">
        <v>581</v>
      </c>
    </row>
    <row r="224" ht="15.75" customHeight="1">
      <c r="A224" s="2">
        <v>215.0</v>
      </c>
      <c r="B224" s="2" t="s">
        <v>43</v>
      </c>
      <c r="C224" s="60">
        <v>43663.0</v>
      </c>
      <c r="D224" s="2" t="s">
        <v>582</v>
      </c>
      <c r="E224" s="2"/>
      <c r="F224" s="2" t="s">
        <v>583</v>
      </c>
      <c r="G224" s="2" t="s">
        <v>12</v>
      </c>
      <c r="H224" s="2" t="s">
        <v>13</v>
      </c>
      <c r="I224" s="61" t="s">
        <v>584</v>
      </c>
    </row>
    <row r="225" ht="15.75" customHeight="1">
      <c r="A225" s="2">
        <v>216.0</v>
      </c>
      <c r="B225" s="2" t="s">
        <v>43</v>
      </c>
      <c r="C225" s="60">
        <v>43663.0</v>
      </c>
      <c r="D225" s="2" t="s">
        <v>585</v>
      </c>
      <c r="E225" s="2"/>
      <c r="F225" s="2" t="s">
        <v>583</v>
      </c>
      <c r="G225" s="2" t="s">
        <v>12</v>
      </c>
      <c r="H225" s="2" t="s">
        <v>13</v>
      </c>
      <c r="I225" s="61" t="s">
        <v>584</v>
      </c>
    </row>
    <row r="226" ht="15.75" customHeight="1">
      <c r="A226" s="2">
        <v>217.0</v>
      </c>
      <c r="B226" s="2" t="s">
        <v>43</v>
      </c>
      <c r="C226" s="60">
        <v>43663.0</v>
      </c>
      <c r="D226" s="2" t="s">
        <v>586</v>
      </c>
      <c r="E226" s="2"/>
      <c r="F226" s="2" t="s">
        <v>583</v>
      </c>
      <c r="G226" s="2" t="s">
        <v>12</v>
      </c>
      <c r="H226" s="2" t="s">
        <v>13</v>
      </c>
      <c r="I226" s="61" t="s">
        <v>584</v>
      </c>
    </row>
    <row r="227" ht="15.75" customHeight="1">
      <c r="A227" s="18">
        <v>218.0</v>
      </c>
      <c r="B227" s="2" t="s">
        <v>43</v>
      </c>
      <c r="C227" s="60">
        <v>43663.0</v>
      </c>
      <c r="D227" s="2" t="s">
        <v>587</v>
      </c>
      <c r="E227" s="2"/>
      <c r="F227" s="2" t="s">
        <v>583</v>
      </c>
      <c r="G227" s="2" t="s">
        <v>12</v>
      </c>
      <c r="H227" s="2" t="s">
        <v>13</v>
      </c>
      <c r="I227" s="61" t="s">
        <v>584</v>
      </c>
    </row>
    <row r="228" ht="15.75" customHeight="1">
      <c r="A228" s="2">
        <v>219.0</v>
      </c>
      <c r="B228" s="2" t="s">
        <v>19</v>
      </c>
      <c r="C228" s="60">
        <v>43666.0</v>
      </c>
      <c r="D228" s="2" t="s">
        <v>588</v>
      </c>
      <c r="E228" s="2"/>
      <c r="F228" s="2" t="s">
        <v>41</v>
      </c>
      <c r="G228" s="2" t="s">
        <v>85</v>
      </c>
      <c r="H228" s="26" t="s">
        <v>61</v>
      </c>
      <c r="I228" s="61" t="s">
        <v>589</v>
      </c>
    </row>
    <row r="229" ht="15.75" customHeight="1">
      <c r="A229" s="2">
        <v>220.0</v>
      </c>
      <c r="B229" s="2" t="s">
        <v>9</v>
      </c>
      <c r="C229" s="60">
        <v>43666.0</v>
      </c>
      <c r="D229" s="2" t="s">
        <v>590</v>
      </c>
      <c r="E229" s="2">
        <v>37.0</v>
      </c>
      <c r="F229" s="2" t="s">
        <v>591</v>
      </c>
      <c r="G229" s="2" t="s">
        <v>22</v>
      </c>
      <c r="H229" s="2" t="s">
        <v>61</v>
      </c>
      <c r="I229" s="2" t="s">
        <v>592</v>
      </c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ht="15.75" customHeight="1">
      <c r="A230" s="2">
        <v>221.0</v>
      </c>
      <c r="B230" s="2" t="s">
        <v>19</v>
      </c>
      <c r="C230" s="60">
        <v>43668.0</v>
      </c>
      <c r="D230" s="2" t="s">
        <v>593</v>
      </c>
      <c r="E230" s="2"/>
      <c r="F230" s="2" t="s">
        <v>594</v>
      </c>
      <c r="G230" s="2" t="s">
        <v>12</v>
      </c>
      <c r="H230" s="2" t="s">
        <v>13</v>
      </c>
      <c r="I230" s="2" t="s">
        <v>595</v>
      </c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ht="15.75" customHeight="1">
      <c r="A231" s="2">
        <v>227.0</v>
      </c>
      <c r="B231" s="2" t="s">
        <v>9</v>
      </c>
      <c r="C231" s="60">
        <v>43668.0</v>
      </c>
      <c r="D231" s="2" t="s">
        <v>596</v>
      </c>
      <c r="E231" s="2"/>
      <c r="F231" s="2" t="s">
        <v>357</v>
      </c>
      <c r="G231" s="2" t="s">
        <v>22</v>
      </c>
      <c r="H231" s="2" t="s">
        <v>61</v>
      </c>
      <c r="I231" s="2" t="s">
        <v>597</v>
      </c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ht="15.75" customHeight="1">
      <c r="A232" s="2">
        <v>222.0</v>
      </c>
      <c r="B232" s="2" t="s">
        <v>19</v>
      </c>
      <c r="C232" s="60">
        <v>43669.0</v>
      </c>
      <c r="D232" s="2" t="s">
        <v>598</v>
      </c>
      <c r="E232" s="2"/>
      <c r="F232" s="2" t="s">
        <v>599</v>
      </c>
      <c r="G232" s="2" t="s">
        <v>12</v>
      </c>
      <c r="H232" s="2" t="s">
        <v>13</v>
      </c>
      <c r="I232" s="69" t="s">
        <v>600</v>
      </c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ht="15.75" customHeight="1">
      <c r="A233" s="2">
        <v>223.0</v>
      </c>
      <c r="B233" s="2" t="s">
        <v>19</v>
      </c>
      <c r="C233" s="60">
        <v>43669.0</v>
      </c>
      <c r="D233" s="2" t="s">
        <v>601</v>
      </c>
      <c r="E233" s="2"/>
      <c r="F233" s="2" t="s">
        <v>602</v>
      </c>
      <c r="G233" s="2" t="s">
        <v>12</v>
      </c>
      <c r="H233" s="2" t="s">
        <v>13</v>
      </c>
      <c r="I233" s="2" t="s">
        <v>600</v>
      </c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ht="15.75" customHeight="1">
      <c r="A234" s="2">
        <v>224.0</v>
      </c>
      <c r="B234" s="2" t="s">
        <v>39</v>
      </c>
      <c r="C234" s="60">
        <v>43669.0</v>
      </c>
      <c r="D234" s="2" t="s">
        <v>603</v>
      </c>
      <c r="E234" s="2"/>
      <c r="F234" s="2" t="s">
        <v>604</v>
      </c>
      <c r="G234" s="2" t="s">
        <v>12</v>
      </c>
      <c r="H234" s="2" t="s">
        <v>13</v>
      </c>
      <c r="I234" s="2" t="s">
        <v>605</v>
      </c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ht="15.75" customHeight="1">
      <c r="A235" s="2">
        <v>225.0</v>
      </c>
      <c r="B235" s="2" t="s">
        <v>39</v>
      </c>
      <c r="C235" s="60">
        <v>43669.0</v>
      </c>
      <c r="D235" s="2" t="s">
        <v>606</v>
      </c>
      <c r="E235" s="2"/>
      <c r="F235" s="2" t="s">
        <v>604</v>
      </c>
      <c r="G235" s="2" t="s">
        <v>12</v>
      </c>
      <c r="H235" s="2" t="s">
        <v>13</v>
      </c>
      <c r="I235" s="2" t="s">
        <v>605</v>
      </c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ht="15.75" customHeight="1">
      <c r="A236" s="18">
        <v>226.0</v>
      </c>
      <c r="B236" s="2" t="s">
        <v>64</v>
      </c>
      <c r="C236" s="60">
        <v>43669.0</v>
      </c>
      <c r="D236" s="2" t="s">
        <v>607</v>
      </c>
      <c r="E236" s="2"/>
      <c r="F236" s="2" t="s">
        <v>608</v>
      </c>
      <c r="G236" s="2" t="s">
        <v>22</v>
      </c>
      <c r="H236" s="2" t="s">
        <v>63</v>
      </c>
      <c r="I236" s="2" t="s">
        <v>609</v>
      </c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ht="15.75" customHeight="1">
      <c r="A237" s="2">
        <v>228.0</v>
      </c>
      <c r="B237" s="2" t="s">
        <v>144</v>
      </c>
      <c r="C237" s="60">
        <v>43672.0</v>
      </c>
      <c r="D237" s="2" t="s">
        <v>610</v>
      </c>
      <c r="E237" s="2"/>
      <c r="F237" s="2" t="s">
        <v>611</v>
      </c>
      <c r="G237" s="2" t="s">
        <v>22</v>
      </c>
      <c r="H237" s="2" t="s">
        <v>13</v>
      </c>
      <c r="I237" s="2" t="s">
        <v>612</v>
      </c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ht="15.75" customHeight="1">
      <c r="A238" s="2">
        <v>229.0</v>
      </c>
      <c r="B238" s="2" t="s">
        <v>144</v>
      </c>
      <c r="C238" s="60">
        <v>43672.0</v>
      </c>
      <c r="D238" s="2" t="s">
        <v>613</v>
      </c>
      <c r="E238" s="2"/>
      <c r="F238" s="2" t="s">
        <v>611</v>
      </c>
      <c r="G238" s="2" t="s">
        <v>22</v>
      </c>
      <c r="H238" s="2" t="s">
        <v>13</v>
      </c>
      <c r="I238" s="2" t="s">
        <v>612</v>
      </c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ht="15.75" customHeight="1">
      <c r="A239" s="2">
        <v>231.0</v>
      </c>
      <c r="B239" s="2" t="s">
        <v>54</v>
      </c>
      <c r="C239" s="60">
        <v>43672.0</v>
      </c>
      <c r="D239" s="2" t="s">
        <v>614</v>
      </c>
      <c r="E239" s="2"/>
      <c r="F239" s="2" t="s">
        <v>56</v>
      </c>
      <c r="G239" s="2" t="s">
        <v>22</v>
      </c>
      <c r="H239" s="2" t="s">
        <v>61</v>
      </c>
      <c r="I239" s="2" t="s">
        <v>615</v>
      </c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ht="15.75" customHeight="1">
      <c r="A240" s="2">
        <v>232.0</v>
      </c>
      <c r="B240" s="2" t="s">
        <v>102</v>
      </c>
      <c r="C240" s="60">
        <v>43676.0</v>
      </c>
      <c r="D240" s="2" t="s">
        <v>616</v>
      </c>
      <c r="E240" s="2">
        <v>43.0</v>
      </c>
      <c r="F240" s="2" t="s">
        <v>617</v>
      </c>
      <c r="G240" s="2" t="s">
        <v>12</v>
      </c>
      <c r="H240" s="2" t="s">
        <v>13</v>
      </c>
      <c r="I240" s="2" t="s">
        <v>618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ht="15.75" customHeight="1">
      <c r="A241" s="2">
        <v>233.0</v>
      </c>
      <c r="B241" s="2" t="s">
        <v>102</v>
      </c>
      <c r="C241" s="60">
        <v>43676.0</v>
      </c>
      <c r="D241" s="2" t="s">
        <v>619</v>
      </c>
      <c r="E241" s="2">
        <v>46.0</v>
      </c>
      <c r="F241" s="2" t="s">
        <v>617</v>
      </c>
      <c r="G241" s="2" t="s">
        <v>12</v>
      </c>
      <c r="H241" s="2" t="s">
        <v>13</v>
      </c>
      <c r="I241" s="2" t="s">
        <v>618</v>
      </c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ht="15.75" customHeight="1">
      <c r="A242" s="18">
        <v>234.0</v>
      </c>
      <c r="B242" s="2" t="s">
        <v>9</v>
      </c>
      <c r="C242" s="60">
        <v>43676.0</v>
      </c>
      <c r="D242" s="2" t="s">
        <v>620</v>
      </c>
      <c r="E242" s="2">
        <v>41.0</v>
      </c>
      <c r="F242" s="2" t="s">
        <v>591</v>
      </c>
      <c r="G242" s="2" t="s">
        <v>22</v>
      </c>
      <c r="H242" s="2" t="s">
        <v>61</v>
      </c>
      <c r="I242" s="2" t="s">
        <v>621</v>
      </c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ht="15.75" customHeight="1">
      <c r="A243" s="2">
        <v>236.0</v>
      </c>
      <c r="B243" s="2" t="s">
        <v>69</v>
      </c>
      <c r="C243" s="60">
        <v>43679.0</v>
      </c>
      <c r="D243" s="2" t="s">
        <v>622</v>
      </c>
      <c r="E243" s="2"/>
      <c r="F243" s="2" t="s">
        <v>623</v>
      </c>
      <c r="G243" s="2" t="s">
        <v>12</v>
      </c>
      <c r="H243" s="2" t="s">
        <v>13</v>
      </c>
      <c r="I243" s="2" t="s">
        <v>624</v>
      </c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ht="15.75" customHeight="1">
      <c r="A244" s="2">
        <v>237.0</v>
      </c>
      <c r="B244" s="2" t="s">
        <v>49</v>
      </c>
      <c r="C244" s="60">
        <v>43679.0</v>
      </c>
      <c r="D244" s="2" t="s">
        <v>625</v>
      </c>
      <c r="E244" s="2"/>
      <c r="F244" s="2" t="s">
        <v>623</v>
      </c>
      <c r="G244" s="2" t="s">
        <v>12</v>
      </c>
      <c r="H244" s="2" t="s">
        <v>13</v>
      </c>
      <c r="I244" s="2" t="s">
        <v>624</v>
      </c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ht="15.75" customHeight="1">
      <c r="A245" s="2">
        <v>235.0</v>
      </c>
      <c r="B245" s="2" t="s">
        <v>58</v>
      </c>
      <c r="C245" s="60">
        <v>43681.0</v>
      </c>
      <c r="D245" s="2" t="s">
        <v>626</v>
      </c>
      <c r="E245" s="2">
        <v>42.0</v>
      </c>
      <c r="F245" s="2" t="s">
        <v>272</v>
      </c>
      <c r="G245" s="2" t="s">
        <v>12</v>
      </c>
      <c r="H245" s="2" t="s">
        <v>13</v>
      </c>
      <c r="I245" s="2" t="s">
        <v>627</v>
      </c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ht="15.75" customHeight="1">
      <c r="A246" s="2">
        <v>239.0</v>
      </c>
      <c r="B246" s="2" t="s">
        <v>58</v>
      </c>
      <c r="C246" s="60">
        <v>43686.0</v>
      </c>
      <c r="D246" s="2" t="s">
        <v>628</v>
      </c>
      <c r="E246" s="2">
        <v>27.0</v>
      </c>
      <c r="F246" s="2" t="s">
        <v>555</v>
      </c>
      <c r="G246" s="2" t="s">
        <v>12</v>
      </c>
      <c r="H246" s="2" t="s">
        <v>13</v>
      </c>
      <c r="I246" s="2" t="s">
        <v>629</v>
      </c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ht="15.75" customHeight="1">
      <c r="A247" s="18">
        <v>238.0</v>
      </c>
      <c r="B247" s="2" t="s">
        <v>44</v>
      </c>
      <c r="C247" s="60">
        <v>43685.0</v>
      </c>
      <c r="D247" s="2" t="s">
        <v>630</v>
      </c>
      <c r="E247" s="2"/>
      <c r="F247" s="2" t="s">
        <v>631</v>
      </c>
      <c r="G247" s="2" t="s">
        <v>22</v>
      </c>
      <c r="H247" s="2" t="s">
        <v>13</v>
      </c>
      <c r="I247" s="2" t="s">
        <v>632</v>
      </c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ht="15.75" customHeight="1">
      <c r="A248" s="2">
        <v>241.0</v>
      </c>
      <c r="B248" s="2" t="s">
        <v>19</v>
      </c>
      <c r="C248" s="60">
        <v>43688.0</v>
      </c>
      <c r="D248" s="2" t="s">
        <v>633</v>
      </c>
      <c r="E248" s="2"/>
      <c r="F248" s="2" t="s">
        <v>79</v>
      </c>
      <c r="G248" s="2" t="s">
        <v>85</v>
      </c>
      <c r="H248" s="2" t="s">
        <v>634</v>
      </c>
      <c r="I248" s="2" t="s">
        <v>635</v>
      </c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ht="15.75" customHeight="1">
      <c r="A249" s="2">
        <v>242.0</v>
      </c>
      <c r="B249" s="2" t="s">
        <v>69</v>
      </c>
      <c r="C249" s="60">
        <v>43691.0</v>
      </c>
      <c r="D249" s="2" t="s">
        <v>636</v>
      </c>
      <c r="E249" s="2"/>
      <c r="F249" s="2" t="s">
        <v>637</v>
      </c>
      <c r="G249" s="2" t="s">
        <v>22</v>
      </c>
      <c r="H249" s="2" t="s">
        <v>13</v>
      </c>
      <c r="I249" s="2" t="s">
        <v>638</v>
      </c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ht="15.75" customHeight="1">
      <c r="A250" s="2">
        <v>245.0</v>
      </c>
      <c r="B250" s="2" t="s">
        <v>43</v>
      </c>
      <c r="C250" s="60">
        <v>43691.0</v>
      </c>
      <c r="D250" s="2" t="s">
        <v>639</v>
      </c>
      <c r="E250" s="2"/>
      <c r="F250" s="2" t="s">
        <v>325</v>
      </c>
      <c r="G250" s="2" t="s">
        <v>12</v>
      </c>
      <c r="H250" s="2" t="s">
        <v>13</v>
      </c>
      <c r="I250" s="2" t="s">
        <v>640</v>
      </c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ht="15.75" customHeight="1">
      <c r="A251" s="18">
        <v>244.0</v>
      </c>
      <c r="B251" s="2" t="s">
        <v>19</v>
      </c>
      <c r="C251" s="60">
        <v>43692.0</v>
      </c>
      <c r="D251" s="2" t="s">
        <v>641</v>
      </c>
      <c r="E251" s="2"/>
      <c r="F251" s="2" t="s">
        <v>594</v>
      </c>
      <c r="G251" s="2" t="s">
        <v>12</v>
      </c>
      <c r="H251" s="2" t="s">
        <v>13</v>
      </c>
      <c r="I251" s="2" t="s">
        <v>642</v>
      </c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ht="15.75" customHeight="1">
      <c r="A252" s="26">
        <v>243.0</v>
      </c>
      <c r="B252" s="26" t="s">
        <v>74</v>
      </c>
      <c r="C252" s="73">
        <v>43695.0</v>
      </c>
      <c r="D252" s="26" t="s">
        <v>643</v>
      </c>
      <c r="E252" s="26">
        <v>39.0</v>
      </c>
      <c r="F252" s="26" t="s">
        <v>74</v>
      </c>
      <c r="G252" s="2" t="s">
        <v>12</v>
      </c>
      <c r="H252" s="26" t="s">
        <v>13</v>
      </c>
      <c r="I252" s="26" t="s">
        <v>644</v>
      </c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ht="15.75" customHeight="1">
      <c r="A253" s="2">
        <v>246.0</v>
      </c>
      <c r="B253" s="2" t="s">
        <v>32</v>
      </c>
      <c r="C253" s="60">
        <v>43697.0</v>
      </c>
      <c r="D253" s="2" t="s">
        <v>645</v>
      </c>
      <c r="E253" s="2"/>
      <c r="F253" s="2" t="s">
        <v>34</v>
      </c>
      <c r="G253" s="2" t="s">
        <v>22</v>
      </c>
      <c r="H253" s="2" t="s">
        <v>13</v>
      </c>
      <c r="I253" s="2" t="s">
        <v>646</v>
      </c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ht="15.75" customHeight="1">
      <c r="A254" s="2">
        <v>247.0</v>
      </c>
      <c r="B254" s="2" t="s">
        <v>58</v>
      </c>
      <c r="C254" s="60">
        <v>43697.0</v>
      </c>
      <c r="D254" s="2" t="s">
        <v>647</v>
      </c>
      <c r="E254" s="2">
        <v>46.0</v>
      </c>
      <c r="F254" s="2" t="s">
        <v>124</v>
      </c>
      <c r="G254" s="2" t="s">
        <v>12</v>
      </c>
      <c r="H254" s="2" t="s">
        <v>13</v>
      </c>
      <c r="I254" s="2" t="s">
        <v>648</v>
      </c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ht="15.75" customHeight="1">
      <c r="A255" s="2">
        <v>250.0</v>
      </c>
      <c r="B255" s="2" t="s">
        <v>19</v>
      </c>
      <c r="C255" s="60">
        <v>43698.0</v>
      </c>
      <c r="D255" s="2" t="s">
        <v>649</v>
      </c>
      <c r="E255" s="2"/>
      <c r="F255" s="2" t="s">
        <v>192</v>
      </c>
      <c r="G255" s="2" t="s">
        <v>12</v>
      </c>
      <c r="H255" s="2" t="s">
        <v>13</v>
      </c>
      <c r="I255" s="2" t="s">
        <v>650</v>
      </c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ht="15.75" customHeight="1">
      <c r="A256" s="2">
        <v>248.0</v>
      </c>
      <c r="B256" s="2" t="s">
        <v>32</v>
      </c>
      <c r="C256" s="60">
        <v>43699.0</v>
      </c>
      <c r="D256" s="2" t="s">
        <v>651</v>
      </c>
      <c r="E256" s="2"/>
      <c r="F256" s="2" t="s">
        <v>652</v>
      </c>
      <c r="G256" s="2" t="s">
        <v>22</v>
      </c>
      <c r="H256" s="2" t="s">
        <v>13</v>
      </c>
      <c r="I256" s="2" t="s">
        <v>653</v>
      </c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ht="15.75" customHeight="1">
      <c r="A257" s="18">
        <v>249.0</v>
      </c>
      <c r="B257" s="2" t="s">
        <v>119</v>
      </c>
      <c r="C257" s="60">
        <v>43699.0</v>
      </c>
      <c r="D257" s="2" t="s">
        <v>654</v>
      </c>
      <c r="E257" s="2"/>
      <c r="F257" s="2" t="s">
        <v>655</v>
      </c>
      <c r="G257" s="2" t="s">
        <v>22</v>
      </c>
      <c r="H257" s="2" t="s">
        <v>13</v>
      </c>
      <c r="I257" s="2" t="s">
        <v>656</v>
      </c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ht="15.75" customHeight="1">
      <c r="A258" s="2">
        <v>251.0</v>
      </c>
      <c r="B258" s="2" t="s">
        <v>134</v>
      </c>
      <c r="C258" s="60">
        <v>43700.0</v>
      </c>
      <c r="D258" s="2" t="s">
        <v>657</v>
      </c>
      <c r="E258" s="2">
        <v>26.0</v>
      </c>
      <c r="F258" s="2" t="s">
        <v>658</v>
      </c>
      <c r="G258" s="2" t="s">
        <v>12</v>
      </c>
      <c r="H258" s="2" t="s">
        <v>13</v>
      </c>
      <c r="I258" s="2" t="s">
        <v>659</v>
      </c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ht="15.75" customHeight="1">
      <c r="A259" s="2">
        <v>254.0</v>
      </c>
      <c r="B259" s="2" t="s">
        <v>9</v>
      </c>
      <c r="C259" s="60">
        <v>43703.0</v>
      </c>
      <c r="D259" s="2" t="s">
        <v>660</v>
      </c>
      <c r="E259" s="2">
        <v>41.0</v>
      </c>
      <c r="F259" s="2" t="s">
        <v>11</v>
      </c>
      <c r="G259" s="2" t="s">
        <v>12</v>
      </c>
      <c r="H259" s="2" t="s">
        <v>13</v>
      </c>
      <c r="I259" s="2" t="s">
        <v>661</v>
      </c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ht="15.75" customHeight="1">
      <c r="A260" s="2">
        <v>252.0</v>
      </c>
      <c r="B260" s="2" t="s">
        <v>69</v>
      </c>
      <c r="C260" s="60">
        <v>43705.0</v>
      </c>
      <c r="D260" s="2" t="s">
        <v>662</v>
      </c>
      <c r="E260" s="2"/>
      <c r="F260" s="2" t="s">
        <v>637</v>
      </c>
      <c r="G260" s="2" t="s">
        <v>12</v>
      </c>
      <c r="H260" s="2" t="s">
        <v>13</v>
      </c>
      <c r="I260" s="2" t="s">
        <v>663</v>
      </c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ht="15.75" customHeight="1">
      <c r="A261" s="18">
        <v>253.0</v>
      </c>
      <c r="B261" s="2" t="s">
        <v>69</v>
      </c>
      <c r="C261" s="60">
        <v>43705.0</v>
      </c>
      <c r="D261" s="2" t="s">
        <v>664</v>
      </c>
      <c r="E261" s="2"/>
      <c r="F261" s="2" t="s">
        <v>637</v>
      </c>
      <c r="G261" s="2" t="s">
        <v>12</v>
      </c>
      <c r="H261" s="2" t="s">
        <v>13</v>
      </c>
      <c r="I261" s="2" t="s">
        <v>663</v>
      </c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ht="15.75" customHeight="1">
      <c r="A262" s="2">
        <v>259.0</v>
      </c>
      <c r="B262" s="2" t="s">
        <v>82</v>
      </c>
      <c r="C262" s="73">
        <v>43714.0</v>
      </c>
      <c r="D262" s="2" t="s">
        <v>665</v>
      </c>
      <c r="E262" s="26"/>
      <c r="F262" s="2" t="s">
        <v>666</v>
      </c>
      <c r="G262" s="2" t="s">
        <v>12</v>
      </c>
      <c r="H262" s="2" t="s">
        <v>13</v>
      </c>
      <c r="I262" s="2" t="s">
        <v>667</v>
      </c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ht="15.75" customHeight="1">
      <c r="A263" s="2">
        <v>255.0</v>
      </c>
      <c r="B263" s="2" t="s">
        <v>49</v>
      </c>
      <c r="C263" s="60">
        <v>43715.0</v>
      </c>
      <c r="D263" s="2" t="s">
        <v>668</v>
      </c>
      <c r="E263" s="2"/>
      <c r="F263" s="2" t="s">
        <v>381</v>
      </c>
      <c r="G263" s="2" t="s">
        <v>12</v>
      </c>
      <c r="H263" s="2" t="s">
        <v>13</v>
      </c>
      <c r="I263" s="2" t="s">
        <v>669</v>
      </c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ht="15.75" customHeight="1">
      <c r="A264" s="2">
        <v>256.0</v>
      </c>
      <c r="B264" s="2" t="s">
        <v>49</v>
      </c>
      <c r="C264" s="60">
        <v>43715.0</v>
      </c>
      <c r="D264" s="2" t="s">
        <v>670</v>
      </c>
      <c r="E264" s="2"/>
      <c r="F264" s="2" t="s">
        <v>381</v>
      </c>
      <c r="G264" s="2" t="s">
        <v>12</v>
      </c>
      <c r="H264" s="2" t="s">
        <v>13</v>
      </c>
      <c r="I264" s="2" t="s">
        <v>669</v>
      </c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ht="15.75" customHeight="1">
      <c r="A265" s="2">
        <v>257.0</v>
      </c>
      <c r="B265" s="2" t="s">
        <v>49</v>
      </c>
      <c r="C265" s="60">
        <v>43715.0</v>
      </c>
      <c r="D265" s="2" t="s">
        <v>671</v>
      </c>
      <c r="E265" s="2"/>
      <c r="F265" s="2" t="s">
        <v>381</v>
      </c>
      <c r="G265" s="2" t="s">
        <v>12</v>
      </c>
      <c r="H265" s="2" t="s">
        <v>13</v>
      </c>
      <c r="I265" s="2" t="s">
        <v>669</v>
      </c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ht="15.75" customHeight="1">
      <c r="A266" s="2">
        <v>258.0</v>
      </c>
      <c r="B266" s="2" t="s">
        <v>19</v>
      </c>
      <c r="C266" s="60">
        <v>43717.0</v>
      </c>
      <c r="D266" s="2" t="s">
        <v>672</v>
      </c>
      <c r="E266" s="2"/>
      <c r="F266" s="2" t="s">
        <v>673</v>
      </c>
      <c r="G266" s="2" t="s">
        <v>12</v>
      </c>
      <c r="H266" s="2" t="s">
        <v>13</v>
      </c>
      <c r="I266" s="2" t="s">
        <v>674</v>
      </c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ht="15.75" customHeight="1">
      <c r="A267" s="18">
        <v>260.0</v>
      </c>
      <c r="B267" s="2" t="s">
        <v>32</v>
      </c>
      <c r="C267" s="60">
        <v>43718.0</v>
      </c>
      <c r="D267" s="2" t="s">
        <v>675</v>
      </c>
      <c r="E267" s="2"/>
      <c r="F267" s="2" t="s">
        <v>676</v>
      </c>
      <c r="G267" s="2" t="s">
        <v>22</v>
      </c>
      <c r="H267" s="2" t="s">
        <v>61</v>
      </c>
      <c r="I267" s="74" t="s">
        <v>677</v>
      </c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ht="15.75" customHeight="1">
      <c r="A268" s="2">
        <v>261.0</v>
      </c>
      <c r="B268" s="2" t="s">
        <v>49</v>
      </c>
      <c r="C268" s="60">
        <v>43721.0</v>
      </c>
      <c r="D268" s="2" t="s">
        <v>678</v>
      </c>
      <c r="E268" s="2"/>
      <c r="F268" s="2" t="s">
        <v>679</v>
      </c>
      <c r="G268" s="2" t="s">
        <v>12</v>
      </c>
      <c r="H268" s="2" t="s">
        <v>13</v>
      </c>
      <c r="I268" s="12" t="s">
        <v>680</v>
      </c>
      <c r="J268" s="7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ht="15.75" customHeight="1">
      <c r="A269" s="2">
        <v>262.0</v>
      </c>
      <c r="B269" s="2" t="s">
        <v>49</v>
      </c>
      <c r="C269" s="60">
        <v>43724.0</v>
      </c>
      <c r="D269" s="2" t="s">
        <v>681</v>
      </c>
      <c r="E269" s="2">
        <v>35.0</v>
      </c>
      <c r="F269" s="2" t="s">
        <v>682</v>
      </c>
      <c r="G269" s="2" t="s">
        <v>12</v>
      </c>
      <c r="H269" s="2" t="s">
        <v>13</v>
      </c>
      <c r="I269" s="2" t="s">
        <v>683</v>
      </c>
      <c r="J269" s="7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ht="15.75" customHeight="1">
      <c r="A270" s="2">
        <v>263.0</v>
      </c>
      <c r="B270" s="2" t="s">
        <v>94</v>
      </c>
      <c r="C270" s="60">
        <v>43725.0</v>
      </c>
      <c r="D270" s="2" t="s">
        <v>684</v>
      </c>
      <c r="E270" s="2"/>
      <c r="F270" s="2" t="s">
        <v>300</v>
      </c>
      <c r="G270" s="2" t="s">
        <v>22</v>
      </c>
      <c r="H270" s="2" t="s">
        <v>61</v>
      </c>
      <c r="I270" s="2" t="s">
        <v>685</v>
      </c>
      <c r="J270" s="7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ht="15.75" customHeight="1">
      <c r="A271" s="2">
        <v>265.0</v>
      </c>
      <c r="B271" s="2" t="s">
        <v>82</v>
      </c>
      <c r="C271" s="60">
        <v>43725.0</v>
      </c>
      <c r="D271" s="2" t="s">
        <v>686</v>
      </c>
      <c r="E271" s="2"/>
      <c r="F271" s="2" t="s">
        <v>687</v>
      </c>
      <c r="G271" s="2" t="s">
        <v>22</v>
      </c>
      <c r="H271" s="2" t="s">
        <v>13</v>
      </c>
      <c r="I271" s="2" t="s">
        <v>688</v>
      </c>
      <c r="J271" s="7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ht="15.75" customHeight="1">
      <c r="A272" s="2">
        <v>277.0</v>
      </c>
      <c r="B272" s="2" t="s">
        <v>19</v>
      </c>
      <c r="C272" s="60">
        <v>43726.0</v>
      </c>
      <c r="D272" s="2" t="s">
        <v>689</v>
      </c>
      <c r="E272" s="2"/>
      <c r="F272" s="2" t="s">
        <v>690</v>
      </c>
      <c r="G272" s="2" t="s">
        <v>22</v>
      </c>
      <c r="H272" s="2" t="s">
        <v>61</v>
      </c>
      <c r="I272" s="12" t="s">
        <v>691</v>
      </c>
      <c r="J272" s="7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ht="15.75" customHeight="1">
      <c r="A273" s="2">
        <v>266.0</v>
      </c>
      <c r="B273" s="2" t="s">
        <v>82</v>
      </c>
      <c r="C273" s="60">
        <v>43726.0</v>
      </c>
      <c r="D273" s="2" t="s">
        <v>692</v>
      </c>
      <c r="E273" s="2"/>
      <c r="F273" s="2" t="s">
        <v>493</v>
      </c>
      <c r="G273" s="2" t="s">
        <v>12</v>
      </c>
      <c r="H273" s="2" t="s">
        <v>13</v>
      </c>
      <c r="I273" s="2" t="s">
        <v>688</v>
      </c>
      <c r="J273" s="7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ht="15.75" customHeight="1">
      <c r="A274" s="2">
        <v>267.0</v>
      </c>
      <c r="B274" s="2" t="s">
        <v>19</v>
      </c>
      <c r="C274" s="60">
        <v>43727.0</v>
      </c>
      <c r="D274" s="2" t="s">
        <v>693</v>
      </c>
      <c r="E274" s="2"/>
      <c r="F274" s="2" t="s">
        <v>690</v>
      </c>
      <c r="G274" s="2" t="s">
        <v>22</v>
      </c>
      <c r="H274" s="2" t="s">
        <v>93</v>
      </c>
      <c r="I274" s="69" t="s">
        <v>694</v>
      </c>
      <c r="J274" s="7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ht="15.75" customHeight="1">
      <c r="A275" s="2">
        <v>268.0</v>
      </c>
      <c r="B275" s="2" t="s">
        <v>19</v>
      </c>
      <c r="C275" s="60">
        <v>43727.0</v>
      </c>
      <c r="D275" s="2" t="s">
        <v>695</v>
      </c>
      <c r="E275" s="2"/>
      <c r="F275" s="2" t="s">
        <v>690</v>
      </c>
      <c r="G275" s="2" t="s">
        <v>22</v>
      </c>
      <c r="H275" s="2" t="s">
        <v>93</v>
      </c>
      <c r="I275" s="69" t="s">
        <v>694</v>
      </c>
      <c r="J275" s="7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ht="15.75" customHeight="1">
      <c r="A276" s="2">
        <v>269.0</v>
      </c>
      <c r="B276" s="2" t="s">
        <v>19</v>
      </c>
      <c r="C276" s="60">
        <v>43727.0</v>
      </c>
      <c r="D276" s="2" t="s">
        <v>696</v>
      </c>
      <c r="E276" s="2"/>
      <c r="F276" s="2" t="s">
        <v>690</v>
      </c>
      <c r="G276" s="2" t="s">
        <v>22</v>
      </c>
      <c r="H276" s="2" t="s">
        <v>93</v>
      </c>
      <c r="I276" s="2" t="s">
        <v>694</v>
      </c>
      <c r="J276" s="7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ht="15.75" customHeight="1">
      <c r="A277" s="2">
        <v>270.0</v>
      </c>
      <c r="B277" s="2" t="s">
        <v>19</v>
      </c>
      <c r="C277" s="60">
        <v>43727.0</v>
      </c>
      <c r="D277" s="2" t="s">
        <v>697</v>
      </c>
      <c r="E277" s="2"/>
      <c r="F277" s="2" t="s">
        <v>690</v>
      </c>
      <c r="G277" s="2" t="s">
        <v>22</v>
      </c>
      <c r="H277" s="2" t="s">
        <v>93</v>
      </c>
      <c r="I277" s="2" t="s">
        <v>694</v>
      </c>
      <c r="J277" s="7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ht="15.75" customHeight="1">
      <c r="A278" s="2">
        <v>271.0</v>
      </c>
      <c r="B278" s="2" t="s">
        <v>19</v>
      </c>
      <c r="C278" s="60">
        <v>43727.0</v>
      </c>
      <c r="D278" s="2" t="s">
        <v>698</v>
      </c>
      <c r="E278" s="2"/>
      <c r="F278" s="2" t="s">
        <v>690</v>
      </c>
      <c r="G278" s="2" t="s">
        <v>22</v>
      </c>
      <c r="H278" s="2" t="s">
        <v>93</v>
      </c>
      <c r="I278" s="2" t="s">
        <v>694</v>
      </c>
      <c r="J278" s="7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ht="15.75" customHeight="1">
      <c r="A279" s="2">
        <v>272.0</v>
      </c>
      <c r="B279" s="2" t="s">
        <v>32</v>
      </c>
      <c r="C279" s="60">
        <v>43727.0</v>
      </c>
      <c r="D279" s="2" t="s">
        <v>203</v>
      </c>
      <c r="E279" s="2"/>
      <c r="F279" s="2" t="s">
        <v>51</v>
      </c>
      <c r="G279" s="2" t="s">
        <v>22</v>
      </c>
      <c r="H279" s="2" t="s">
        <v>13</v>
      </c>
      <c r="I279" s="12" t="s">
        <v>699</v>
      </c>
      <c r="J279" s="7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ht="15.75" customHeight="1">
      <c r="A280" s="18">
        <v>273.0</v>
      </c>
      <c r="B280" s="2" t="s">
        <v>39</v>
      </c>
      <c r="C280" s="60">
        <v>43727.0</v>
      </c>
      <c r="D280" s="2" t="s">
        <v>203</v>
      </c>
      <c r="E280" s="2"/>
      <c r="F280" s="2" t="s">
        <v>527</v>
      </c>
      <c r="G280" s="2" t="s">
        <v>22</v>
      </c>
      <c r="H280" s="2" t="s">
        <v>13</v>
      </c>
      <c r="I280" s="12" t="s">
        <v>700</v>
      </c>
      <c r="J280" s="7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ht="15.75" customHeight="1">
      <c r="A281" s="2">
        <v>278.0</v>
      </c>
      <c r="B281" s="2" t="s">
        <v>19</v>
      </c>
      <c r="C281" s="60">
        <v>43729.0</v>
      </c>
      <c r="D281" s="2" t="s">
        <v>701</v>
      </c>
      <c r="E281" s="2"/>
      <c r="F281" s="2" t="s">
        <v>702</v>
      </c>
      <c r="G281" s="2" t="s">
        <v>12</v>
      </c>
      <c r="H281" s="2" t="s">
        <v>13</v>
      </c>
      <c r="I281" s="12" t="s">
        <v>703</v>
      </c>
      <c r="J281" s="7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ht="15.75" customHeight="1">
      <c r="A282" s="2">
        <v>274.0</v>
      </c>
      <c r="B282" s="2" t="s">
        <v>58</v>
      </c>
      <c r="C282" s="60">
        <v>43730.0</v>
      </c>
      <c r="D282" s="2" t="s">
        <v>704</v>
      </c>
      <c r="E282" s="2"/>
      <c r="F282" s="2" t="s">
        <v>235</v>
      </c>
      <c r="G282" s="2" t="s">
        <v>22</v>
      </c>
      <c r="H282" s="2" t="s">
        <v>13</v>
      </c>
      <c r="I282" s="12" t="s">
        <v>705</v>
      </c>
      <c r="J282" s="7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ht="15.75" customHeight="1">
      <c r="A283" s="2">
        <v>275.0</v>
      </c>
      <c r="B283" s="2" t="s">
        <v>58</v>
      </c>
      <c r="C283" s="60">
        <v>43730.0</v>
      </c>
      <c r="D283" s="2" t="s">
        <v>706</v>
      </c>
      <c r="E283" s="2"/>
      <c r="F283" s="2" t="s">
        <v>235</v>
      </c>
      <c r="G283" s="2" t="s">
        <v>22</v>
      </c>
      <c r="H283" s="2" t="s">
        <v>13</v>
      </c>
      <c r="I283" s="12" t="s">
        <v>705</v>
      </c>
      <c r="J283" s="7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ht="15.75" customHeight="1">
      <c r="A284" s="2">
        <v>291.0</v>
      </c>
      <c r="B284" s="2" t="s">
        <v>58</v>
      </c>
      <c r="C284" s="60">
        <v>43730.0</v>
      </c>
      <c r="D284" s="2" t="s">
        <v>707</v>
      </c>
      <c r="E284" s="2"/>
      <c r="F284" s="2" t="s">
        <v>235</v>
      </c>
      <c r="G284" s="2" t="s">
        <v>22</v>
      </c>
      <c r="H284" s="2" t="s">
        <v>13</v>
      </c>
      <c r="I284" s="2" t="s">
        <v>708</v>
      </c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ht="15.75" customHeight="1">
      <c r="A285" s="2">
        <v>276.0</v>
      </c>
      <c r="B285" s="2" t="s">
        <v>110</v>
      </c>
      <c r="C285" s="60">
        <v>43730.0</v>
      </c>
      <c r="D285" s="2" t="s">
        <v>709</v>
      </c>
      <c r="E285" s="2"/>
      <c r="F285" s="2" t="s">
        <v>220</v>
      </c>
      <c r="G285" s="2" t="s">
        <v>22</v>
      </c>
      <c r="H285" s="2" t="s">
        <v>13</v>
      </c>
      <c r="I285" s="12" t="s">
        <v>710</v>
      </c>
      <c r="J285" s="7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ht="15.75" customHeight="1">
      <c r="A286" s="2">
        <v>326.0</v>
      </c>
      <c r="B286" s="2" t="s">
        <v>19</v>
      </c>
      <c r="C286" s="60">
        <v>43731.0</v>
      </c>
      <c r="D286" s="2" t="s">
        <v>711</v>
      </c>
      <c r="E286" s="2"/>
      <c r="F286" s="2" t="s">
        <v>41</v>
      </c>
      <c r="G286" s="2" t="s">
        <v>22</v>
      </c>
      <c r="H286" s="2" t="s">
        <v>61</v>
      </c>
      <c r="I286" s="70" t="s">
        <v>712</v>
      </c>
    </row>
    <row r="287" ht="15.75" customHeight="1">
      <c r="A287" s="2">
        <v>279.0</v>
      </c>
      <c r="B287" s="2" t="s">
        <v>19</v>
      </c>
      <c r="C287" s="60">
        <v>43731.0</v>
      </c>
      <c r="D287" s="2" t="s">
        <v>713</v>
      </c>
      <c r="E287" s="2"/>
      <c r="F287" s="2" t="s">
        <v>41</v>
      </c>
      <c r="G287" s="2" t="s">
        <v>12</v>
      </c>
      <c r="H287" s="2" t="s">
        <v>13</v>
      </c>
      <c r="I287" s="69" t="s">
        <v>714</v>
      </c>
      <c r="J287" s="7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ht="15.75" customHeight="1">
      <c r="A288" s="2">
        <v>280.0</v>
      </c>
      <c r="B288" s="2" t="s">
        <v>73</v>
      </c>
      <c r="C288" s="60">
        <v>43731.0</v>
      </c>
      <c r="D288" s="2" t="s">
        <v>203</v>
      </c>
      <c r="E288" s="2"/>
      <c r="F288" s="2" t="s">
        <v>715</v>
      </c>
      <c r="G288" s="2" t="s">
        <v>22</v>
      </c>
      <c r="H288" s="2" t="s">
        <v>13</v>
      </c>
      <c r="I288" s="2" t="s">
        <v>716</v>
      </c>
      <c r="J288" s="7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ht="15.75" customHeight="1">
      <c r="A289" s="18">
        <v>281.0</v>
      </c>
      <c r="B289" s="2" t="s">
        <v>19</v>
      </c>
      <c r="C289" s="60">
        <v>43732.0</v>
      </c>
      <c r="D289" s="2" t="s">
        <v>717</v>
      </c>
      <c r="E289" s="2"/>
      <c r="F289" s="2" t="s">
        <v>150</v>
      </c>
      <c r="G289" s="2" t="s">
        <v>12</v>
      </c>
      <c r="H289" s="2" t="s">
        <v>13</v>
      </c>
      <c r="I289" s="69" t="s">
        <v>718</v>
      </c>
      <c r="J289" s="7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ht="15.75" customHeight="1">
      <c r="A290" s="2">
        <v>282.0</v>
      </c>
      <c r="B290" s="2" t="s">
        <v>110</v>
      </c>
      <c r="C290" s="60">
        <v>43737.0</v>
      </c>
      <c r="D290" s="2" t="s">
        <v>719</v>
      </c>
      <c r="E290" s="2">
        <v>27.0</v>
      </c>
      <c r="F290" s="2" t="s">
        <v>220</v>
      </c>
      <c r="G290" s="2" t="s">
        <v>12</v>
      </c>
      <c r="H290" s="2" t="s">
        <v>13</v>
      </c>
      <c r="I290" s="2" t="s">
        <v>720</v>
      </c>
      <c r="J290" s="7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ht="15.75" customHeight="1">
      <c r="A291" s="2">
        <v>283.0</v>
      </c>
      <c r="B291" s="2" t="s">
        <v>44</v>
      </c>
      <c r="C291" s="60">
        <v>43736.0</v>
      </c>
      <c r="D291" s="2" t="s">
        <v>721</v>
      </c>
      <c r="E291" s="2">
        <v>36.0</v>
      </c>
      <c r="F291" s="2" t="s">
        <v>722</v>
      </c>
      <c r="G291" s="2" t="s">
        <v>85</v>
      </c>
      <c r="H291" s="2" t="s">
        <v>634</v>
      </c>
      <c r="I291" s="69" t="s">
        <v>723</v>
      </c>
      <c r="J291" s="7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ht="15.75" customHeight="1">
      <c r="A292" s="2">
        <v>284.0</v>
      </c>
      <c r="B292" s="2" t="s">
        <v>73</v>
      </c>
      <c r="C292" s="60">
        <v>43739.0</v>
      </c>
      <c r="D292" s="2" t="s">
        <v>724</v>
      </c>
      <c r="E292" s="2"/>
      <c r="F292" s="2" t="s">
        <v>725</v>
      </c>
      <c r="G292" s="2" t="s">
        <v>85</v>
      </c>
      <c r="H292" s="2" t="s">
        <v>634</v>
      </c>
      <c r="I292" s="2" t="s">
        <v>726</v>
      </c>
      <c r="J292" s="7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ht="15.75" customHeight="1">
      <c r="A293" s="2">
        <v>370.0</v>
      </c>
      <c r="B293" s="2" t="s">
        <v>73</v>
      </c>
      <c r="C293" s="60">
        <v>43739.0</v>
      </c>
      <c r="D293" s="2" t="s">
        <v>727</v>
      </c>
      <c r="E293" s="2"/>
      <c r="F293" s="2" t="s">
        <v>414</v>
      </c>
      <c r="G293" s="2" t="s">
        <v>22</v>
      </c>
      <c r="H293" s="2" t="s">
        <v>13</v>
      </c>
      <c r="I293" s="70" t="s">
        <v>728</v>
      </c>
    </row>
    <row r="294" ht="15.75" customHeight="1">
      <c r="A294" s="2">
        <v>285.0</v>
      </c>
      <c r="B294" s="2" t="s">
        <v>102</v>
      </c>
      <c r="C294" s="60">
        <v>43739.0</v>
      </c>
      <c r="D294" s="2" t="s">
        <v>729</v>
      </c>
      <c r="E294" s="2"/>
      <c r="F294" s="2" t="s">
        <v>730</v>
      </c>
      <c r="G294" s="2" t="s">
        <v>22</v>
      </c>
      <c r="H294" s="2" t="s">
        <v>13</v>
      </c>
      <c r="I294" s="69" t="s">
        <v>731</v>
      </c>
      <c r="J294" s="7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ht="15.75" customHeight="1">
      <c r="A295" s="2">
        <v>322.0</v>
      </c>
      <c r="B295" s="2" t="s">
        <v>73</v>
      </c>
      <c r="C295" s="60">
        <v>43740.0</v>
      </c>
      <c r="D295" s="2" t="s">
        <v>732</v>
      </c>
      <c r="E295" s="2">
        <v>48.0</v>
      </c>
      <c r="F295" s="2" t="s">
        <v>414</v>
      </c>
      <c r="G295" s="2" t="s">
        <v>22</v>
      </c>
      <c r="H295" s="2" t="s">
        <v>93</v>
      </c>
      <c r="I295" s="70" t="s">
        <v>733</v>
      </c>
    </row>
    <row r="296" ht="15.75" customHeight="1">
      <c r="A296" s="2">
        <v>287.0</v>
      </c>
      <c r="B296" s="2" t="s">
        <v>19</v>
      </c>
      <c r="C296" s="60">
        <v>43740.0</v>
      </c>
      <c r="D296" s="2" t="s">
        <v>734</v>
      </c>
      <c r="E296" s="2"/>
      <c r="F296" s="2" t="s">
        <v>337</v>
      </c>
      <c r="G296" s="2" t="s">
        <v>22</v>
      </c>
      <c r="H296" s="2" t="s">
        <v>13</v>
      </c>
      <c r="I296" s="2" t="s">
        <v>735</v>
      </c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ht="15.75" customHeight="1">
      <c r="A297" s="2">
        <v>288.0</v>
      </c>
      <c r="B297" s="2" t="s">
        <v>19</v>
      </c>
      <c r="C297" s="60">
        <v>43740.0</v>
      </c>
      <c r="D297" s="2" t="s">
        <v>736</v>
      </c>
      <c r="E297" s="2"/>
      <c r="F297" s="2" t="s">
        <v>337</v>
      </c>
      <c r="G297" s="2" t="s">
        <v>22</v>
      </c>
      <c r="H297" s="2" t="s">
        <v>13</v>
      </c>
      <c r="I297" s="2" t="s">
        <v>735</v>
      </c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ht="15.75" customHeight="1">
      <c r="A298" s="2">
        <v>289.0</v>
      </c>
      <c r="B298" s="2" t="s">
        <v>19</v>
      </c>
      <c r="C298" s="60">
        <v>43740.0</v>
      </c>
      <c r="D298" s="2" t="s">
        <v>737</v>
      </c>
      <c r="E298" s="2"/>
      <c r="F298" s="2" t="s">
        <v>136</v>
      </c>
      <c r="G298" s="2" t="s">
        <v>22</v>
      </c>
      <c r="H298" s="2" t="s">
        <v>13</v>
      </c>
      <c r="I298" s="2" t="s">
        <v>735</v>
      </c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ht="15.75" customHeight="1">
      <c r="A299" s="18">
        <v>286.0</v>
      </c>
      <c r="B299" s="2" t="s">
        <v>43</v>
      </c>
      <c r="C299" s="60">
        <v>43741.0</v>
      </c>
      <c r="D299" s="2" t="s">
        <v>738</v>
      </c>
      <c r="E299" s="2">
        <v>70.0</v>
      </c>
      <c r="F299" s="2" t="s">
        <v>325</v>
      </c>
      <c r="G299" s="2" t="s">
        <v>12</v>
      </c>
      <c r="H299" s="2" t="s">
        <v>13</v>
      </c>
      <c r="I299" s="2" t="s">
        <v>739</v>
      </c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ht="15.75" customHeight="1">
      <c r="A300" s="2">
        <v>290.0</v>
      </c>
      <c r="B300" s="2" t="s">
        <v>64</v>
      </c>
      <c r="C300" s="60">
        <v>43744.0</v>
      </c>
      <c r="D300" s="2" t="s">
        <v>740</v>
      </c>
      <c r="E300" s="2"/>
      <c r="F300" s="2" t="s">
        <v>741</v>
      </c>
      <c r="G300" s="2" t="s">
        <v>22</v>
      </c>
      <c r="H300" s="2" t="s">
        <v>61</v>
      </c>
      <c r="I300" s="2" t="s">
        <v>742</v>
      </c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ht="15.75" customHeight="1">
      <c r="A301" s="2">
        <v>292.0</v>
      </c>
      <c r="B301" s="2" t="s">
        <v>58</v>
      </c>
      <c r="C301" s="60">
        <v>43747.0</v>
      </c>
      <c r="D301" s="2" t="s">
        <v>743</v>
      </c>
      <c r="E301" s="2"/>
      <c r="F301" s="2" t="s">
        <v>235</v>
      </c>
      <c r="G301" s="2" t="s">
        <v>22</v>
      </c>
      <c r="H301" s="2" t="s">
        <v>13</v>
      </c>
      <c r="I301" s="2" t="s">
        <v>708</v>
      </c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ht="15.75" customHeight="1">
      <c r="A302" s="18">
        <v>293.0</v>
      </c>
      <c r="B302" s="2" t="s">
        <v>94</v>
      </c>
      <c r="C302" s="60">
        <v>43747.0</v>
      </c>
      <c r="D302" s="2" t="s">
        <v>744</v>
      </c>
      <c r="E302" s="2"/>
      <c r="F302" s="2" t="s">
        <v>300</v>
      </c>
      <c r="G302" s="2" t="s">
        <v>22</v>
      </c>
      <c r="H302" s="2" t="s">
        <v>13</v>
      </c>
      <c r="I302" s="2" t="s">
        <v>745</v>
      </c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ht="15.75" customHeight="1">
      <c r="A303" s="2">
        <v>294.0</v>
      </c>
      <c r="B303" s="2" t="s">
        <v>19</v>
      </c>
      <c r="C303" s="60">
        <v>43749.0</v>
      </c>
      <c r="D303" s="2" t="s">
        <v>746</v>
      </c>
      <c r="E303" s="2"/>
      <c r="F303" s="2" t="s">
        <v>747</v>
      </c>
      <c r="G303" s="2" t="s">
        <v>12</v>
      </c>
      <c r="H303" s="2" t="s">
        <v>13</v>
      </c>
      <c r="I303" s="2" t="s">
        <v>748</v>
      </c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ht="15.75" customHeight="1">
      <c r="A304" s="2">
        <v>310.0</v>
      </c>
      <c r="B304" s="2" t="s">
        <v>19</v>
      </c>
      <c r="C304" s="60">
        <v>43749.0</v>
      </c>
      <c r="D304" s="2" t="s">
        <v>749</v>
      </c>
      <c r="E304" s="2">
        <v>45.0</v>
      </c>
      <c r="F304" s="2" t="s">
        <v>162</v>
      </c>
      <c r="G304" s="2" t="s">
        <v>22</v>
      </c>
      <c r="H304" s="2" t="s">
        <v>93</v>
      </c>
      <c r="I304" s="69" t="s">
        <v>750</v>
      </c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ht="15.75" customHeight="1">
      <c r="A305" s="2">
        <v>295.0</v>
      </c>
      <c r="B305" s="2" t="s">
        <v>39</v>
      </c>
      <c r="C305" s="60">
        <v>43752.0</v>
      </c>
      <c r="D305" s="2" t="s">
        <v>751</v>
      </c>
      <c r="E305" s="2"/>
      <c r="F305" s="2" t="s">
        <v>752</v>
      </c>
      <c r="G305" s="2" t="s">
        <v>22</v>
      </c>
      <c r="H305" s="2" t="s">
        <v>13</v>
      </c>
      <c r="I305" s="2" t="s">
        <v>753</v>
      </c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ht="15.75" customHeight="1">
      <c r="A306" s="2">
        <v>296.0</v>
      </c>
      <c r="B306" s="2" t="s">
        <v>39</v>
      </c>
      <c r="C306" s="60">
        <v>43752.0</v>
      </c>
      <c r="D306" s="2" t="s">
        <v>754</v>
      </c>
      <c r="E306" s="2"/>
      <c r="F306" s="2" t="s">
        <v>752</v>
      </c>
      <c r="G306" s="2" t="s">
        <v>22</v>
      </c>
      <c r="H306" s="2" t="s">
        <v>13</v>
      </c>
      <c r="I306" s="2" t="s">
        <v>753</v>
      </c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ht="15.75" customHeight="1">
      <c r="A307" s="2">
        <v>297.0</v>
      </c>
      <c r="B307" s="2" t="s">
        <v>39</v>
      </c>
      <c r="C307" s="60">
        <v>43752.0</v>
      </c>
      <c r="D307" s="2" t="s">
        <v>755</v>
      </c>
      <c r="E307" s="2"/>
      <c r="F307" s="2" t="s">
        <v>752</v>
      </c>
      <c r="G307" s="2" t="s">
        <v>22</v>
      </c>
      <c r="H307" s="2" t="s">
        <v>13</v>
      </c>
      <c r="I307" s="2" t="s">
        <v>753</v>
      </c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ht="15.75" customHeight="1">
      <c r="A308" s="2">
        <v>298.0</v>
      </c>
      <c r="B308" s="2" t="s">
        <v>39</v>
      </c>
      <c r="C308" s="60">
        <v>43752.0</v>
      </c>
      <c r="D308" s="2" t="s">
        <v>756</v>
      </c>
      <c r="E308" s="2"/>
      <c r="F308" s="2" t="s">
        <v>752</v>
      </c>
      <c r="G308" s="2" t="s">
        <v>22</v>
      </c>
      <c r="H308" s="2" t="s">
        <v>13</v>
      </c>
      <c r="I308" s="2" t="s">
        <v>753</v>
      </c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ht="15.75" customHeight="1">
      <c r="A309" s="2">
        <v>299.0</v>
      </c>
      <c r="B309" s="2" t="s">
        <v>39</v>
      </c>
      <c r="C309" s="60">
        <v>43752.0</v>
      </c>
      <c r="D309" s="2" t="s">
        <v>757</v>
      </c>
      <c r="E309" s="2"/>
      <c r="F309" s="2" t="s">
        <v>752</v>
      </c>
      <c r="G309" s="2" t="s">
        <v>22</v>
      </c>
      <c r="H309" s="2" t="s">
        <v>13</v>
      </c>
      <c r="I309" s="2" t="s">
        <v>753</v>
      </c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ht="15.75" customHeight="1">
      <c r="A310" s="2">
        <v>300.0</v>
      </c>
      <c r="B310" s="2" t="s">
        <v>39</v>
      </c>
      <c r="C310" s="60">
        <v>43752.0</v>
      </c>
      <c r="D310" s="2" t="s">
        <v>758</v>
      </c>
      <c r="E310" s="2"/>
      <c r="F310" s="2" t="s">
        <v>752</v>
      </c>
      <c r="G310" s="2" t="s">
        <v>22</v>
      </c>
      <c r="H310" s="2" t="s">
        <v>13</v>
      </c>
      <c r="I310" s="2" t="s">
        <v>753</v>
      </c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ht="15.75" customHeight="1">
      <c r="A311" s="2">
        <v>301.0</v>
      </c>
      <c r="B311" s="2" t="s">
        <v>39</v>
      </c>
      <c r="C311" s="60">
        <v>43752.0</v>
      </c>
      <c r="D311" s="2" t="s">
        <v>759</v>
      </c>
      <c r="E311" s="2"/>
      <c r="F311" s="2" t="s">
        <v>752</v>
      </c>
      <c r="G311" s="2" t="s">
        <v>22</v>
      </c>
      <c r="H311" s="2" t="s">
        <v>13</v>
      </c>
      <c r="I311" s="2" t="s">
        <v>753</v>
      </c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ht="15.75" customHeight="1">
      <c r="A312" s="2">
        <v>302.0</v>
      </c>
      <c r="B312" s="2" t="s">
        <v>39</v>
      </c>
      <c r="C312" s="60">
        <v>43752.0</v>
      </c>
      <c r="D312" s="2" t="s">
        <v>760</v>
      </c>
      <c r="E312" s="2"/>
      <c r="F312" s="2" t="s">
        <v>752</v>
      </c>
      <c r="G312" s="2" t="s">
        <v>22</v>
      </c>
      <c r="H312" s="2" t="s">
        <v>13</v>
      </c>
      <c r="I312" s="2" t="s">
        <v>753</v>
      </c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ht="15.75" customHeight="1">
      <c r="A313" s="2">
        <v>303.0</v>
      </c>
      <c r="B313" s="2" t="s">
        <v>39</v>
      </c>
      <c r="C313" s="60">
        <v>43752.0</v>
      </c>
      <c r="D313" s="2" t="s">
        <v>761</v>
      </c>
      <c r="E313" s="2"/>
      <c r="F313" s="2" t="s">
        <v>752</v>
      </c>
      <c r="G313" s="2" t="s">
        <v>22</v>
      </c>
      <c r="H313" s="2" t="s">
        <v>13</v>
      </c>
      <c r="I313" s="2" t="s">
        <v>753</v>
      </c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ht="15.75" customHeight="1">
      <c r="A314" s="2">
        <v>304.0</v>
      </c>
      <c r="B314" s="2" t="s">
        <v>39</v>
      </c>
      <c r="C314" s="60">
        <v>43752.0</v>
      </c>
      <c r="D314" s="2" t="s">
        <v>762</v>
      </c>
      <c r="E314" s="2"/>
      <c r="F314" s="2" t="s">
        <v>752</v>
      </c>
      <c r="G314" s="2" t="s">
        <v>22</v>
      </c>
      <c r="H314" s="2" t="s">
        <v>13</v>
      </c>
      <c r="I314" s="2" t="s">
        <v>753</v>
      </c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ht="15.75" customHeight="1">
      <c r="A315" s="2">
        <v>305.0</v>
      </c>
      <c r="B315" s="2" t="s">
        <v>39</v>
      </c>
      <c r="C315" s="60">
        <v>43752.0</v>
      </c>
      <c r="D315" s="2" t="s">
        <v>763</v>
      </c>
      <c r="E315" s="2"/>
      <c r="F315" s="2" t="s">
        <v>752</v>
      </c>
      <c r="G315" s="2" t="s">
        <v>22</v>
      </c>
      <c r="H315" s="2" t="s">
        <v>13</v>
      </c>
      <c r="I315" s="2" t="s">
        <v>753</v>
      </c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ht="15.75" customHeight="1">
      <c r="A316" s="2">
        <v>306.0</v>
      </c>
      <c r="B316" s="2" t="s">
        <v>39</v>
      </c>
      <c r="C316" s="60">
        <v>43752.0</v>
      </c>
      <c r="D316" s="2" t="s">
        <v>764</v>
      </c>
      <c r="E316" s="2"/>
      <c r="F316" s="2" t="s">
        <v>752</v>
      </c>
      <c r="G316" s="2" t="s">
        <v>22</v>
      </c>
      <c r="H316" s="2" t="s">
        <v>13</v>
      </c>
      <c r="I316" s="2" t="s">
        <v>753</v>
      </c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ht="15.75" customHeight="1">
      <c r="A317" s="2">
        <v>307.0</v>
      </c>
      <c r="B317" s="2" t="s">
        <v>39</v>
      </c>
      <c r="C317" s="60">
        <v>43752.0</v>
      </c>
      <c r="D317" s="2" t="s">
        <v>765</v>
      </c>
      <c r="E317" s="2"/>
      <c r="F317" s="2" t="s">
        <v>752</v>
      </c>
      <c r="G317" s="2" t="s">
        <v>22</v>
      </c>
      <c r="H317" s="2" t="s">
        <v>13</v>
      </c>
      <c r="I317" s="2" t="s">
        <v>753</v>
      </c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ht="15.75" customHeight="1">
      <c r="A318" s="2">
        <v>308.0</v>
      </c>
      <c r="B318" s="2" t="s">
        <v>73</v>
      </c>
      <c r="C318" s="60">
        <v>43754.0</v>
      </c>
      <c r="D318" s="2" t="s">
        <v>766</v>
      </c>
      <c r="E318" s="2"/>
      <c r="F318" s="2" t="s">
        <v>767</v>
      </c>
      <c r="G318" s="2" t="s">
        <v>22</v>
      </c>
      <c r="H318" s="2" t="s">
        <v>61</v>
      </c>
      <c r="I318" s="69" t="s">
        <v>768</v>
      </c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ht="15.75" customHeight="1">
      <c r="A319" s="2">
        <v>312.0</v>
      </c>
      <c r="B319" s="2" t="s">
        <v>43</v>
      </c>
      <c r="C319" s="60">
        <v>43754.0</v>
      </c>
      <c r="D319" s="2" t="s">
        <v>769</v>
      </c>
      <c r="E319" s="2">
        <v>35.0</v>
      </c>
      <c r="F319" s="2" t="s">
        <v>325</v>
      </c>
      <c r="G319" s="2" t="s">
        <v>12</v>
      </c>
      <c r="H319" s="2" t="s">
        <v>13</v>
      </c>
      <c r="I319" s="2" t="s">
        <v>770</v>
      </c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ht="15.75" customHeight="1">
      <c r="A320" s="2">
        <v>313.0</v>
      </c>
      <c r="B320" s="2" t="s">
        <v>43</v>
      </c>
      <c r="C320" s="60">
        <v>43754.0</v>
      </c>
      <c r="D320" s="2" t="s">
        <v>771</v>
      </c>
      <c r="E320" s="2">
        <v>25.0</v>
      </c>
      <c r="F320" s="2" t="s">
        <v>325</v>
      </c>
      <c r="G320" s="2" t="s">
        <v>12</v>
      </c>
      <c r="H320" s="2" t="s">
        <v>63</v>
      </c>
      <c r="I320" s="2" t="s">
        <v>770</v>
      </c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ht="15.75" customHeight="1">
      <c r="A321" s="2">
        <v>327.0</v>
      </c>
      <c r="B321" s="2" t="s">
        <v>19</v>
      </c>
      <c r="C321" s="60">
        <v>43754.0</v>
      </c>
      <c r="D321" s="2" t="s">
        <v>772</v>
      </c>
      <c r="E321" s="2"/>
      <c r="F321" s="2" t="s">
        <v>21</v>
      </c>
      <c r="G321" s="2" t="s">
        <v>12</v>
      </c>
      <c r="H321" s="2" t="s">
        <v>13</v>
      </c>
      <c r="I321" s="70" t="s">
        <v>773</v>
      </c>
    </row>
    <row r="322" ht="15.75" customHeight="1">
      <c r="A322" s="2">
        <v>309.0</v>
      </c>
      <c r="B322" s="2" t="s">
        <v>73</v>
      </c>
      <c r="C322" s="60">
        <v>43755.0</v>
      </c>
      <c r="D322" s="2" t="s">
        <v>774</v>
      </c>
      <c r="E322" s="2"/>
      <c r="F322" s="2" t="s">
        <v>231</v>
      </c>
      <c r="G322" s="2" t="s">
        <v>85</v>
      </c>
      <c r="H322" s="2" t="s">
        <v>61</v>
      </c>
      <c r="I322" s="69" t="s">
        <v>775</v>
      </c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ht="15.75" customHeight="1">
      <c r="A323" s="2">
        <v>311.0</v>
      </c>
      <c r="B323" s="2" t="s">
        <v>74</v>
      </c>
      <c r="C323" s="60">
        <v>43755.0</v>
      </c>
      <c r="D323" s="2" t="s">
        <v>224</v>
      </c>
      <c r="E323" s="2">
        <v>26.0</v>
      </c>
      <c r="F323" s="2" t="s">
        <v>512</v>
      </c>
      <c r="G323" s="2" t="s">
        <v>85</v>
      </c>
      <c r="H323" s="2" t="s">
        <v>634</v>
      </c>
      <c r="I323" s="2" t="s">
        <v>776</v>
      </c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ht="15.75" customHeight="1">
      <c r="A324" s="18">
        <v>314.0</v>
      </c>
      <c r="B324" s="2" t="s">
        <v>73</v>
      </c>
      <c r="C324" s="60">
        <v>43755.0</v>
      </c>
      <c r="D324" s="2" t="s">
        <v>777</v>
      </c>
      <c r="E324" s="2"/>
      <c r="F324" s="2" t="s">
        <v>231</v>
      </c>
      <c r="G324" s="2" t="s">
        <v>22</v>
      </c>
      <c r="H324" s="2" t="s">
        <v>61</v>
      </c>
      <c r="I324" s="2" t="s">
        <v>778</v>
      </c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ht="15.75" customHeight="1">
      <c r="A325" s="2">
        <v>315.0</v>
      </c>
      <c r="B325" s="2" t="s">
        <v>122</v>
      </c>
      <c r="C325" s="60">
        <v>43758.0</v>
      </c>
      <c r="D325" s="2" t="s">
        <v>779</v>
      </c>
      <c r="E325" s="2">
        <v>31.0</v>
      </c>
      <c r="F325" s="2" t="s">
        <v>780</v>
      </c>
      <c r="G325" s="2" t="s">
        <v>12</v>
      </c>
      <c r="H325" s="2" t="s">
        <v>13</v>
      </c>
      <c r="I325" s="69" t="s">
        <v>781</v>
      </c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ht="15.75" customHeight="1">
      <c r="A326" s="2">
        <v>316.0</v>
      </c>
      <c r="B326" s="2" t="s">
        <v>782</v>
      </c>
      <c r="C326" s="60">
        <v>43760.0</v>
      </c>
      <c r="D326" s="2" t="s">
        <v>657</v>
      </c>
      <c r="E326" s="2">
        <v>42.0</v>
      </c>
      <c r="F326" s="2" t="s">
        <v>676</v>
      </c>
      <c r="G326" s="2" t="s">
        <v>22</v>
      </c>
      <c r="H326" s="2" t="s">
        <v>61</v>
      </c>
      <c r="I326" s="69" t="s">
        <v>783</v>
      </c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ht="15.75" customHeight="1">
      <c r="A327" s="2">
        <v>317.0</v>
      </c>
      <c r="B327" s="2" t="s">
        <v>69</v>
      </c>
      <c r="C327" s="60">
        <v>43762.0</v>
      </c>
      <c r="D327" s="2" t="s">
        <v>784</v>
      </c>
      <c r="E327" s="2"/>
      <c r="F327" s="2" t="s">
        <v>312</v>
      </c>
      <c r="G327" s="2" t="s">
        <v>22</v>
      </c>
      <c r="H327" s="2" t="s">
        <v>13</v>
      </c>
      <c r="I327" s="69" t="s">
        <v>785</v>
      </c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ht="15.75" customHeight="1">
      <c r="A328" s="18">
        <v>323.0</v>
      </c>
      <c r="B328" s="2" t="s">
        <v>32</v>
      </c>
      <c r="C328" s="60">
        <v>43762.0</v>
      </c>
      <c r="D328" s="2" t="s">
        <v>786</v>
      </c>
      <c r="E328" s="2">
        <v>42.0</v>
      </c>
      <c r="F328" s="2" t="s">
        <v>117</v>
      </c>
      <c r="G328" s="2" t="s">
        <v>22</v>
      </c>
      <c r="H328" s="2" t="s">
        <v>61</v>
      </c>
      <c r="I328" s="70" t="s">
        <v>787</v>
      </c>
    </row>
    <row r="329" ht="15.75" customHeight="1">
      <c r="A329" s="2">
        <v>319.0</v>
      </c>
      <c r="B329" s="2" t="s">
        <v>43</v>
      </c>
      <c r="C329" s="60">
        <v>43763.0</v>
      </c>
      <c r="D329" s="2" t="s">
        <v>788</v>
      </c>
      <c r="E329" s="2"/>
      <c r="F329" s="2" t="s">
        <v>789</v>
      </c>
      <c r="G329" s="2" t="s">
        <v>22</v>
      </c>
      <c r="H329" s="2" t="s">
        <v>61</v>
      </c>
      <c r="I329" s="71" t="s">
        <v>790</v>
      </c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ht="15.75" customHeight="1">
      <c r="A330" s="2">
        <v>320.0</v>
      </c>
      <c r="B330" s="2" t="s">
        <v>43</v>
      </c>
      <c r="C330" s="60">
        <v>43763.0</v>
      </c>
      <c r="D330" s="2" t="s">
        <v>791</v>
      </c>
      <c r="E330" s="2"/>
      <c r="F330" s="2" t="s">
        <v>789</v>
      </c>
      <c r="G330" s="2" t="s">
        <v>22</v>
      </c>
      <c r="H330" s="2" t="s">
        <v>61</v>
      </c>
      <c r="I330" s="2" t="s">
        <v>790</v>
      </c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ht="15.75" customHeight="1">
      <c r="A331" s="2">
        <v>318.0</v>
      </c>
      <c r="B331" s="2" t="s">
        <v>39</v>
      </c>
      <c r="C331" s="60">
        <v>43764.0</v>
      </c>
      <c r="D331" s="2" t="s">
        <v>792</v>
      </c>
      <c r="E331" s="2"/>
      <c r="F331" s="2" t="s">
        <v>527</v>
      </c>
      <c r="G331" s="2" t="s">
        <v>22</v>
      </c>
      <c r="H331" s="2" t="s">
        <v>61</v>
      </c>
      <c r="I331" s="2" t="s">
        <v>793</v>
      </c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ht="15.75" customHeight="1">
      <c r="A332" s="2">
        <v>321.0</v>
      </c>
      <c r="B332" s="2" t="s">
        <v>19</v>
      </c>
      <c r="C332" s="60">
        <v>43767.0</v>
      </c>
      <c r="D332" s="2" t="s">
        <v>794</v>
      </c>
      <c r="E332" s="2"/>
      <c r="F332" s="2" t="s">
        <v>795</v>
      </c>
      <c r="G332" s="2" t="s">
        <v>12</v>
      </c>
      <c r="H332" s="2" t="s">
        <v>63</v>
      </c>
      <c r="I332" s="71" t="s">
        <v>796</v>
      </c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ht="15.75" customHeight="1">
      <c r="A333" s="18">
        <v>380.0</v>
      </c>
      <c r="B333" s="2" t="s">
        <v>122</v>
      </c>
      <c r="C333" s="60">
        <v>43768.0</v>
      </c>
      <c r="D333" s="2" t="s">
        <v>797</v>
      </c>
      <c r="E333" s="2">
        <v>26.0</v>
      </c>
      <c r="F333" s="2" t="s">
        <v>798</v>
      </c>
      <c r="G333" s="2" t="s">
        <v>22</v>
      </c>
      <c r="H333" s="2" t="s">
        <v>13</v>
      </c>
      <c r="I333" s="70" t="s">
        <v>799</v>
      </c>
    </row>
    <row r="334" ht="15.75" customHeight="1">
      <c r="A334" s="2">
        <v>324.0</v>
      </c>
      <c r="B334" s="2" t="s">
        <v>64</v>
      </c>
      <c r="C334" s="60">
        <v>43773.0</v>
      </c>
      <c r="D334" s="2" t="s">
        <v>800</v>
      </c>
      <c r="E334" s="2"/>
      <c r="F334" s="2" t="s">
        <v>801</v>
      </c>
      <c r="G334" s="2" t="s">
        <v>22</v>
      </c>
      <c r="H334" s="2" t="s">
        <v>61</v>
      </c>
      <c r="I334" s="61" t="s">
        <v>802</v>
      </c>
    </row>
    <row r="335" ht="15.75" customHeight="1">
      <c r="A335" s="2">
        <v>328.0</v>
      </c>
      <c r="B335" s="2" t="s">
        <v>19</v>
      </c>
      <c r="C335" s="60">
        <v>43773.0</v>
      </c>
      <c r="D335" s="2" t="s">
        <v>803</v>
      </c>
      <c r="E335" s="2">
        <v>25.0</v>
      </c>
      <c r="F335" s="2" t="s">
        <v>41</v>
      </c>
      <c r="G335" s="2" t="s">
        <v>12</v>
      </c>
      <c r="H335" s="2" t="s">
        <v>13</v>
      </c>
      <c r="I335" s="70" t="s">
        <v>804</v>
      </c>
    </row>
    <row r="336" ht="15.75" customHeight="1">
      <c r="A336" s="2">
        <v>329.0</v>
      </c>
      <c r="B336" s="2" t="s">
        <v>49</v>
      </c>
      <c r="C336" s="60">
        <v>43774.0</v>
      </c>
      <c r="D336" s="2" t="s">
        <v>805</v>
      </c>
      <c r="E336" s="2">
        <v>57.0</v>
      </c>
      <c r="F336" s="2" t="s">
        <v>501</v>
      </c>
      <c r="G336" s="2" t="s">
        <v>12</v>
      </c>
      <c r="H336" s="2" t="s">
        <v>13</v>
      </c>
      <c r="I336" s="61" t="s">
        <v>806</v>
      </c>
    </row>
    <row r="337" ht="15.75" customHeight="1">
      <c r="A337" s="2">
        <v>330.0</v>
      </c>
      <c r="B337" s="2" t="s">
        <v>74</v>
      </c>
      <c r="C337" s="60">
        <v>43775.0</v>
      </c>
      <c r="D337" s="2" t="s">
        <v>807</v>
      </c>
      <c r="E337" s="2">
        <v>32.0</v>
      </c>
      <c r="F337" s="2" t="s">
        <v>512</v>
      </c>
      <c r="G337" s="2" t="s">
        <v>22</v>
      </c>
      <c r="H337" s="2" t="s">
        <v>13</v>
      </c>
      <c r="I337" s="70" t="s">
        <v>808</v>
      </c>
    </row>
    <row r="338" ht="15.75" customHeight="1">
      <c r="A338" s="2">
        <v>331.0</v>
      </c>
      <c r="B338" s="2" t="s">
        <v>94</v>
      </c>
      <c r="C338" s="60">
        <v>43775.0</v>
      </c>
      <c r="D338" s="2" t="s">
        <v>809</v>
      </c>
      <c r="E338" s="2"/>
      <c r="F338" s="2" t="s">
        <v>810</v>
      </c>
      <c r="G338" s="2" t="s">
        <v>12</v>
      </c>
      <c r="H338" s="2" t="s">
        <v>13</v>
      </c>
      <c r="I338" s="70" t="s">
        <v>811</v>
      </c>
    </row>
    <row r="339" ht="15.75" customHeight="1">
      <c r="A339" s="2">
        <v>332.0</v>
      </c>
      <c r="B339" s="2" t="s">
        <v>43</v>
      </c>
      <c r="C339" s="60">
        <v>43775.0</v>
      </c>
      <c r="D339" s="2" t="s">
        <v>812</v>
      </c>
      <c r="E339" s="2"/>
      <c r="F339" s="2" t="s">
        <v>293</v>
      </c>
      <c r="G339" s="2" t="s">
        <v>12</v>
      </c>
      <c r="H339" s="2" t="s">
        <v>13</v>
      </c>
      <c r="I339" s="69" t="s">
        <v>813</v>
      </c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ht="15.75" customHeight="1">
      <c r="A340" s="2">
        <v>333.0</v>
      </c>
      <c r="B340" s="2" t="s">
        <v>24</v>
      </c>
      <c r="C340" s="60">
        <v>43775.0</v>
      </c>
      <c r="D340" s="2" t="s">
        <v>814</v>
      </c>
      <c r="E340" s="2"/>
      <c r="F340" s="2" t="s">
        <v>815</v>
      </c>
      <c r="G340" s="2" t="s">
        <v>22</v>
      </c>
      <c r="H340" s="2" t="s">
        <v>61</v>
      </c>
      <c r="I340" s="70" t="s">
        <v>816</v>
      </c>
    </row>
    <row r="341" ht="15.75" customHeight="1">
      <c r="A341" s="18">
        <v>334.0</v>
      </c>
      <c r="B341" s="2" t="s">
        <v>39</v>
      </c>
      <c r="C341" s="60">
        <v>43776.0</v>
      </c>
      <c r="D341" s="2" t="s">
        <v>817</v>
      </c>
      <c r="E341" s="2">
        <v>40.0</v>
      </c>
      <c r="F341" s="2" t="s">
        <v>527</v>
      </c>
      <c r="G341" s="2" t="s">
        <v>22</v>
      </c>
      <c r="H341" s="2" t="s">
        <v>13</v>
      </c>
      <c r="I341" s="61" t="s">
        <v>818</v>
      </c>
    </row>
    <row r="342" ht="15.75" customHeight="1">
      <c r="A342" s="2">
        <v>335.0</v>
      </c>
      <c r="B342" s="2" t="s">
        <v>24</v>
      </c>
      <c r="C342" s="60">
        <v>43777.0</v>
      </c>
      <c r="D342" s="2" t="s">
        <v>819</v>
      </c>
      <c r="E342" s="2"/>
      <c r="F342" s="2" t="s">
        <v>26</v>
      </c>
      <c r="G342" s="2" t="s">
        <v>22</v>
      </c>
      <c r="H342" s="2" t="s">
        <v>61</v>
      </c>
      <c r="I342" s="70" t="s">
        <v>820</v>
      </c>
    </row>
    <row r="343" ht="15.75" customHeight="1">
      <c r="A343" s="2">
        <v>336.0</v>
      </c>
      <c r="B343" s="2" t="s">
        <v>24</v>
      </c>
      <c r="C343" s="60">
        <v>43777.0</v>
      </c>
      <c r="D343" s="2" t="s">
        <v>821</v>
      </c>
      <c r="E343" s="2"/>
      <c r="F343" s="2" t="s">
        <v>26</v>
      </c>
      <c r="G343" s="2" t="s">
        <v>22</v>
      </c>
      <c r="H343" s="2" t="s">
        <v>61</v>
      </c>
      <c r="I343" s="61" t="s">
        <v>820</v>
      </c>
    </row>
    <row r="344" ht="15.75" customHeight="1">
      <c r="A344" s="2">
        <v>337.0</v>
      </c>
      <c r="B344" s="2" t="s">
        <v>24</v>
      </c>
      <c r="C344" s="60">
        <v>43777.0</v>
      </c>
      <c r="D344" s="2" t="s">
        <v>822</v>
      </c>
      <c r="E344" s="2"/>
      <c r="F344" s="2" t="s">
        <v>26</v>
      </c>
      <c r="G344" s="2" t="s">
        <v>12</v>
      </c>
      <c r="H344" s="2" t="s">
        <v>63</v>
      </c>
      <c r="I344" s="70" t="s">
        <v>820</v>
      </c>
    </row>
    <row r="345" ht="15.75" customHeight="1">
      <c r="A345" s="2">
        <v>338.0</v>
      </c>
      <c r="B345" s="2" t="s">
        <v>19</v>
      </c>
      <c r="C345" s="60">
        <v>43777.0</v>
      </c>
      <c r="D345" s="2" t="s">
        <v>823</v>
      </c>
      <c r="E345" s="2"/>
      <c r="F345" s="2" t="s">
        <v>21</v>
      </c>
      <c r="G345" s="2" t="s">
        <v>12</v>
      </c>
      <c r="H345" s="2" t="s">
        <v>13</v>
      </c>
      <c r="I345" s="61" t="s">
        <v>824</v>
      </c>
    </row>
    <row r="346" ht="15.75" customHeight="1">
      <c r="A346" s="2">
        <v>339.0</v>
      </c>
      <c r="B346" s="2" t="s">
        <v>64</v>
      </c>
      <c r="C346" s="60">
        <v>43778.0</v>
      </c>
      <c r="D346" s="2" t="s">
        <v>825</v>
      </c>
      <c r="E346" s="2"/>
      <c r="F346" s="2" t="s">
        <v>826</v>
      </c>
      <c r="G346" s="2" t="s">
        <v>22</v>
      </c>
      <c r="H346" s="2" t="s">
        <v>13</v>
      </c>
      <c r="I346" s="70" t="s">
        <v>827</v>
      </c>
    </row>
    <row r="347" ht="15.75" customHeight="1">
      <c r="A347" s="2">
        <v>340.0</v>
      </c>
      <c r="B347" s="2" t="s">
        <v>64</v>
      </c>
      <c r="C347" s="60">
        <v>43778.0</v>
      </c>
      <c r="D347" s="2" t="s">
        <v>828</v>
      </c>
      <c r="E347" s="2"/>
      <c r="F347" s="2" t="s">
        <v>826</v>
      </c>
      <c r="G347" s="2" t="s">
        <v>22</v>
      </c>
      <c r="H347" s="2" t="s">
        <v>13</v>
      </c>
      <c r="I347" s="61" t="s">
        <v>827</v>
      </c>
    </row>
    <row r="348" ht="15.75" customHeight="1">
      <c r="A348" s="2">
        <v>341.0</v>
      </c>
      <c r="B348" s="2" t="s">
        <v>64</v>
      </c>
      <c r="C348" s="60">
        <v>43778.0</v>
      </c>
      <c r="D348" s="2" t="s">
        <v>829</v>
      </c>
      <c r="E348" s="2"/>
      <c r="F348" s="2" t="s">
        <v>826</v>
      </c>
      <c r="G348" s="2" t="s">
        <v>22</v>
      </c>
      <c r="H348" s="2" t="s">
        <v>13</v>
      </c>
      <c r="I348" s="61" t="s">
        <v>827</v>
      </c>
    </row>
    <row r="349" ht="15.75" customHeight="1">
      <c r="A349" s="2">
        <v>342.0</v>
      </c>
      <c r="B349" s="2" t="s">
        <v>64</v>
      </c>
      <c r="C349" s="60">
        <v>43778.0</v>
      </c>
      <c r="D349" s="2" t="s">
        <v>830</v>
      </c>
      <c r="E349" s="2"/>
      <c r="F349" s="2" t="s">
        <v>826</v>
      </c>
      <c r="G349" s="2" t="s">
        <v>22</v>
      </c>
      <c r="H349" s="2" t="s">
        <v>13</v>
      </c>
      <c r="I349" s="61" t="s">
        <v>827</v>
      </c>
    </row>
    <row r="350" ht="15.75" customHeight="1">
      <c r="A350" s="2">
        <v>343.0</v>
      </c>
      <c r="B350" s="2" t="s">
        <v>64</v>
      </c>
      <c r="C350" s="60">
        <v>43778.0</v>
      </c>
      <c r="D350" s="2" t="s">
        <v>831</v>
      </c>
      <c r="E350" s="2"/>
      <c r="F350" s="2" t="s">
        <v>826</v>
      </c>
      <c r="G350" s="2" t="s">
        <v>22</v>
      </c>
      <c r="H350" s="2" t="s">
        <v>13</v>
      </c>
      <c r="I350" s="61" t="s">
        <v>827</v>
      </c>
    </row>
    <row r="351" ht="15.75" customHeight="1">
      <c r="A351" s="18">
        <v>344.0</v>
      </c>
      <c r="B351" s="2" t="s">
        <v>9</v>
      </c>
      <c r="C351" s="60">
        <v>43778.0</v>
      </c>
      <c r="D351" s="2" t="s">
        <v>832</v>
      </c>
      <c r="E351" s="2"/>
      <c r="F351" s="2" t="s">
        <v>591</v>
      </c>
      <c r="G351" s="2" t="s">
        <v>12</v>
      </c>
      <c r="H351" s="2" t="s">
        <v>13</v>
      </c>
      <c r="I351" s="61" t="s">
        <v>833</v>
      </c>
    </row>
    <row r="352" ht="15.75" customHeight="1">
      <c r="A352" s="2">
        <v>348.0</v>
      </c>
      <c r="B352" s="2" t="s">
        <v>74</v>
      </c>
      <c r="C352" s="60">
        <v>43784.0</v>
      </c>
      <c r="D352" s="2" t="s">
        <v>834</v>
      </c>
      <c r="E352" s="2"/>
      <c r="F352" s="2" t="s">
        <v>316</v>
      </c>
      <c r="G352" s="2" t="s">
        <v>12</v>
      </c>
      <c r="H352" s="2" t="s">
        <v>13</v>
      </c>
      <c r="I352" s="70" t="s">
        <v>835</v>
      </c>
    </row>
    <row r="353" ht="15.75" customHeight="1">
      <c r="A353" s="2">
        <v>345.0</v>
      </c>
      <c r="B353" s="2" t="s">
        <v>102</v>
      </c>
      <c r="C353" s="60">
        <v>43785.0</v>
      </c>
      <c r="D353" s="2" t="s">
        <v>836</v>
      </c>
      <c r="E353" s="2"/>
      <c r="F353" s="2" t="s">
        <v>730</v>
      </c>
      <c r="G353" s="2" t="s">
        <v>12</v>
      </c>
      <c r="H353" s="2" t="s">
        <v>13</v>
      </c>
      <c r="I353" s="61" t="s">
        <v>837</v>
      </c>
    </row>
    <row r="354" ht="15.75" customHeight="1">
      <c r="A354" s="2">
        <v>346.0</v>
      </c>
      <c r="B354" s="2" t="s">
        <v>69</v>
      </c>
      <c r="C354" s="60">
        <v>43785.0</v>
      </c>
      <c r="D354" s="2" t="s">
        <v>838</v>
      </c>
      <c r="E354" s="2"/>
      <c r="F354" s="2" t="s">
        <v>839</v>
      </c>
      <c r="G354" s="2" t="s">
        <v>22</v>
      </c>
      <c r="H354" s="2" t="s">
        <v>13</v>
      </c>
      <c r="I354" s="61" t="s">
        <v>840</v>
      </c>
    </row>
    <row r="355" ht="15.75" customHeight="1">
      <c r="A355" s="2">
        <v>347.0</v>
      </c>
      <c r="B355" s="2" t="s">
        <v>69</v>
      </c>
      <c r="C355" s="60">
        <v>43785.0</v>
      </c>
      <c r="D355" s="2" t="s">
        <v>841</v>
      </c>
      <c r="E355" s="2"/>
      <c r="F355" s="2" t="s">
        <v>839</v>
      </c>
      <c r="G355" s="2" t="s">
        <v>22</v>
      </c>
      <c r="H355" s="2" t="s">
        <v>13</v>
      </c>
      <c r="I355" s="61" t="s">
        <v>840</v>
      </c>
    </row>
    <row r="356" ht="15.75" customHeight="1">
      <c r="A356" s="2">
        <v>349.0</v>
      </c>
      <c r="B356" s="2" t="s">
        <v>9</v>
      </c>
      <c r="C356" s="60">
        <v>43785.0</v>
      </c>
      <c r="D356" s="2" t="s">
        <v>203</v>
      </c>
      <c r="E356" s="2"/>
      <c r="F356" s="2" t="s">
        <v>591</v>
      </c>
      <c r="G356" s="2" t="s">
        <v>12</v>
      </c>
      <c r="H356" s="2" t="s">
        <v>13</v>
      </c>
      <c r="I356" s="61" t="s">
        <v>842</v>
      </c>
    </row>
    <row r="357" ht="15.75" customHeight="1">
      <c r="A357" s="2">
        <v>350.0</v>
      </c>
      <c r="B357" s="2" t="s">
        <v>43</v>
      </c>
      <c r="C357" s="60">
        <v>43788.0</v>
      </c>
      <c r="D357" s="2" t="s">
        <v>843</v>
      </c>
      <c r="E357" s="2"/>
      <c r="F357" s="2" t="s">
        <v>43</v>
      </c>
      <c r="G357" s="2" t="s">
        <v>22</v>
      </c>
      <c r="H357" s="2" t="s">
        <v>13</v>
      </c>
      <c r="I357" s="70" t="s">
        <v>844</v>
      </c>
    </row>
    <row r="358" ht="15.75" customHeight="1">
      <c r="A358" s="2">
        <v>351.0</v>
      </c>
      <c r="B358" s="2" t="s">
        <v>43</v>
      </c>
      <c r="C358" s="60">
        <v>43788.0</v>
      </c>
      <c r="D358" s="2" t="s">
        <v>845</v>
      </c>
      <c r="E358" s="2">
        <v>35.0</v>
      </c>
      <c r="F358" s="2" t="s">
        <v>325</v>
      </c>
      <c r="G358" s="2" t="s">
        <v>12</v>
      </c>
      <c r="H358" s="2" t="s">
        <v>13</v>
      </c>
      <c r="I358" s="70" t="s">
        <v>846</v>
      </c>
    </row>
    <row r="359" ht="15.75" customHeight="1">
      <c r="A359" s="2">
        <v>352.0</v>
      </c>
      <c r="B359" s="2" t="s">
        <v>102</v>
      </c>
      <c r="C359" s="60">
        <v>43789.0</v>
      </c>
      <c r="D359" s="2" t="s">
        <v>203</v>
      </c>
      <c r="E359" s="2"/>
      <c r="F359" s="2" t="s">
        <v>847</v>
      </c>
      <c r="G359" s="2" t="s">
        <v>12</v>
      </c>
      <c r="H359" s="2" t="s">
        <v>13</v>
      </c>
      <c r="I359" s="61" t="s">
        <v>848</v>
      </c>
    </row>
    <row r="360" ht="15.75" customHeight="1">
      <c r="A360" s="2">
        <v>353.0</v>
      </c>
      <c r="B360" s="2" t="s">
        <v>102</v>
      </c>
      <c r="C360" s="60">
        <v>43789.0</v>
      </c>
      <c r="D360" s="2" t="s">
        <v>203</v>
      </c>
      <c r="E360" s="2"/>
      <c r="F360" s="2" t="s">
        <v>847</v>
      </c>
      <c r="G360" s="2" t="s">
        <v>12</v>
      </c>
      <c r="H360" s="2" t="s">
        <v>13</v>
      </c>
      <c r="I360" s="61" t="s">
        <v>848</v>
      </c>
    </row>
    <row r="361" ht="15.75" customHeight="1">
      <c r="A361" s="2">
        <v>354.0</v>
      </c>
      <c r="B361" s="2" t="s">
        <v>102</v>
      </c>
      <c r="C361" s="60">
        <v>43789.0</v>
      </c>
      <c r="D361" s="2" t="s">
        <v>203</v>
      </c>
      <c r="E361" s="2"/>
      <c r="F361" s="2" t="s">
        <v>847</v>
      </c>
      <c r="G361" s="2" t="s">
        <v>12</v>
      </c>
      <c r="H361" s="2" t="s">
        <v>13</v>
      </c>
      <c r="I361" s="61" t="s">
        <v>848</v>
      </c>
    </row>
    <row r="362" ht="15.75" customHeight="1">
      <c r="A362" s="2">
        <v>355.0</v>
      </c>
      <c r="B362" s="2" t="s">
        <v>102</v>
      </c>
      <c r="C362" s="60">
        <v>43789.0</v>
      </c>
      <c r="D362" s="2" t="s">
        <v>203</v>
      </c>
      <c r="E362" s="2"/>
      <c r="F362" s="2" t="s">
        <v>847</v>
      </c>
      <c r="G362" s="2" t="s">
        <v>12</v>
      </c>
      <c r="H362" s="2" t="s">
        <v>13</v>
      </c>
      <c r="I362" s="61" t="s">
        <v>848</v>
      </c>
    </row>
    <row r="363" ht="15.75" customHeight="1">
      <c r="A363" s="2">
        <v>356.0</v>
      </c>
      <c r="B363" s="2" t="s">
        <v>102</v>
      </c>
      <c r="C363" s="60">
        <v>43789.0</v>
      </c>
      <c r="D363" s="2" t="s">
        <v>203</v>
      </c>
      <c r="E363" s="2"/>
      <c r="F363" s="2" t="s">
        <v>847</v>
      </c>
      <c r="G363" s="2" t="s">
        <v>12</v>
      </c>
      <c r="H363" s="2" t="s">
        <v>13</v>
      </c>
      <c r="I363" s="61" t="s">
        <v>848</v>
      </c>
    </row>
    <row r="364" ht="15.75" customHeight="1">
      <c r="A364" s="2">
        <v>357.0</v>
      </c>
      <c r="B364" s="2" t="s">
        <v>19</v>
      </c>
      <c r="C364" s="60">
        <v>43789.0</v>
      </c>
      <c r="D364" s="2" t="s">
        <v>849</v>
      </c>
      <c r="E364" s="2"/>
      <c r="F364" s="2" t="s">
        <v>850</v>
      </c>
      <c r="G364" s="2" t="s">
        <v>12</v>
      </c>
      <c r="H364" s="2" t="s">
        <v>13</v>
      </c>
      <c r="I364" s="70" t="s">
        <v>851</v>
      </c>
    </row>
    <row r="365" ht="15.75" customHeight="1">
      <c r="A365" s="18">
        <v>358.0</v>
      </c>
      <c r="B365" s="2" t="s">
        <v>43</v>
      </c>
      <c r="C365" s="60">
        <v>43790.0</v>
      </c>
      <c r="D365" s="2" t="s">
        <v>852</v>
      </c>
      <c r="E365" s="2"/>
      <c r="F365" s="2" t="s">
        <v>91</v>
      </c>
      <c r="G365" s="2" t="s">
        <v>22</v>
      </c>
      <c r="H365" s="2" t="s">
        <v>13</v>
      </c>
      <c r="I365" s="61" t="s">
        <v>853</v>
      </c>
    </row>
    <row r="366" ht="15.75" customHeight="1">
      <c r="A366" s="2">
        <v>359.0</v>
      </c>
      <c r="B366" s="2" t="s">
        <v>119</v>
      </c>
      <c r="C366" s="60">
        <v>43792.0</v>
      </c>
      <c r="D366" s="2" t="s">
        <v>854</v>
      </c>
      <c r="E366" s="2"/>
      <c r="F366" s="2" t="s">
        <v>655</v>
      </c>
      <c r="G366" s="2" t="s">
        <v>22</v>
      </c>
      <c r="H366" s="2" t="s">
        <v>13</v>
      </c>
      <c r="I366" s="70" t="s">
        <v>855</v>
      </c>
    </row>
    <row r="367" ht="15.75" customHeight="1">
      <c r="A367" s="2">
        <v>361.0</v>
      </c>
      <c r="B367" s="2" t="s">
        <v>32</v>
      </c>
      <c r="C367" s="60">
        <v>43792.0</v>
      </c>
      <c r="D367" s="2" t="s">
        <v>856</v>
      </c>
      <c r="E367" s="2"/>
      <c r="F367" s="2" t="s">
        <v>676</v>
      </c>
      <c r="G367" s="2" t="s">
        <v>22</v>
      </c>
      <c r="H367" s="2" t="s">
        <v>61</v>
      </c>
      <c r="I367" s="61" t="s">
        <v>857</v>
      </c>
    </row>
    <row r="368" ht="15.75" customHeight="1">
      <c r="A368" s="2">
        <v>362.0</v>
      </c>
      <c r="B368" s="2" t="s">
        <v>32</v>
      </c>
      <c r="C368" s="60">
        <v>43792.0</v>
      </c>
      <c r="D368" s="2" t="s">
        <v>858</v>
      </c>
      <c r="E368" s="2"/>
      <c r="F368" s="2" t="s">
        <v>676</v>
      </c>
      <c r="G368" s="2" t="s">
        <v>22</v>
      </c>
      <c r="H368" s="2" t="s">
        <v>61</v>
      </c>
      <c r="I368" s="70" t="s">
        <v>857</v>
      </c>
    </row>
    <row r="369" ht="15.75" customHeight="1">
      <c r="A369" s="2">
        <v>363.0</v>
      </c>
      <c r="B369" s="2" t="s">
        <v>64</v>
      </c>
      <c r="C369" s="60">
        <v>43793.0</v>
      </c>
      <c r="D369" s="2" t="s">
        <v>859</v>
      </c>
      <c r="E369" s="2"/>
      <c r="F369" s="2" t="s">
        <v>277</v>
      </c>
      <c r="G369" s="2" t="s">
        <v>12</v>
      </c>
      <c r="H369" s="2" t="s">
        <v>13</v>
      </c>
      <c r="I369" s="70" t="s">
        <v>860</v>
      </c>
    </row>
    <row r="370" ht="15.75" customHeight="1">
      <c r="A370" s="2">
        <v>360.0</v>
      </c>
      <c r="B370" s="2" t="s">
        <v>24</v>
      </c>
      <c r="C370" s="60">
        <v>43793.0</v>
      </c>
      <c r="D370" s="2" t="s">
        <v>861</v>
      </c>
      <c r="E370" s="2"/>
      <c r="F370" s="2" t="s">
        <v>26</v>
      </c>
      <c r="G370" s="2" t="s">
        <v>12</v>
      </c>
      <c r="H370" s="2" t="s">
        <v>13</v>
      </c>
      <c r="I370" s="70" t="s">
        <v>862</v>
      </c>
    </row>
    <row r="371" ht="15.75" customHeight="1">
      <c r="A371" s="2">
        <v>364.0</v>
      </c>
      <c r="B371" s="2" t="s">
        <v>73</v>
      </c>
      <c r="C371" s="60">
        <v>43794.0</v>
      </c>
      <c r="D371" s="2" t="s">
        <v>863</v>
      </c>
      <c r="E371" s="2"/>
      <c r="F371" s="2" t="s">
        <v>725</v>
      </c>
      <c r="G371" s="2" t="s">
        <v>22</v>
      </c>
      <c r="H371" s="2" t="s">
        <v>13</v>
      </c>
      <c r="I371" s="70" t="s">
        <v>864</v>
      </c>
    </row>
    <row r="372" ht="15.75" customHeight="1">
      <c r="A372" s="2">
        <v>365.0</v>
      </c>
      <c r="B372" s="2" t="s">
        <v>82</v>
      </c>
      <c r="C372" s="60">
        <v>43794.0</v>
      </c>
      <c r="D372" s="2" t="s">
        <v>865</v>
      </c>
      <c r="E372" s="2">
        <v>22.0</v>
      </c>
      <c r="F372" s="2" t="s">
        <v>866</v>
      </c>
      <c r="G372" s="2" t="s">
        <v>12</v>
      </c>
      <c r="H372" s="2" t="s">
        <v>13</v>
      </c>
      <c r="I372" s="70" t="s">
        <v>867</v>
      </c>
    </row>
    <row r="373" ht="15.75" customHeight="1">
      <c r="A373" s="2">
        <v>366.0</v>
      </c>
      <c r="B373" s="2" t="s">
        <v>68</v>
      </c>
      <c r="C373" s="60">
        <v>43795.0</v>
      </c>
      <c r="D373" s="2" t="s">
        <v>868</v>
      </c>
      <c r="E373" s="2"/>
      <c r="F373" s="2" t="s">
        <v>68</v>
      </c>
      <c r="G373" s="2" t="s">
        <v>12</v>
      </c>
      <c r="H373" s="2" t="s">
        <v>13</v>
      </c>
      <c r="I373" s="61" t="s">
        <v>869</v>
      </c>
    </row>
    <row r="374" ht="15.75" customHeight="1">
      <c r="A374" s="2">
        <v>367.0</v>
      </c>
      <c r="B374" s="2" t="s">
        <v>73</v>
      </c>
      <c r="C374" s="60">
        <v>43796.0</v>
      </c>
      <c r="D374" s="2" t="s">
        <v>870</v>
      </c>
      <c r="E374" s="2"/>
      <c r="F374" s="2"/>
      <c r="G374" s="2" t="s">
        <v>22</v>
      </c>
      <c r="H374" s="2" t="s">
        <v>13</v>
      </c>
      <c r="I374" s="70" t="s">
        <v>871</v>
      </c>
    </row>
    <row r="375" ht="15.75" customHeight="1">
      <c r="A375" s="26">
        <v>368.0</v>
      </c>
      <c r="B375" s="2" t="s">
        <v>94</v>
      </c>
      <c r="C375" s="60">
        <v>43796.0</v>
      </c>
      <c r="D375" s="2" t="s">
        <v>872</v>
      </c>
      <c r="E375" s="2"/>
      <c r="F375" s="2" t="s">
        <v>873</v>
      </c>
      <c r="G375" s="2" t="s">
        <v>12</v>
      </c>
      <c r="H375" s="2" t="s">
        <v>13</v>
      </c>
      <c r="I375" s="70" t="s">
        <v>874</v>
      </c>
    </row>
    <row r="376" ht="15.75" customHeight="1">
      <c r="A376" s="18">
        <v>415.0</v>
      </c>
      <c r="B376" s="2" t="s">
        <v>19</v>
      </c>
      <c r="C376" s="60">
        <v>43797.0</v>
      </c>
      <c r="D376" s="2" t="s">
        <v>875</v>
      </c>
      <c r="E376" s="2"/>
      <c r="F376" s="2" t="s">
        <v>876</v>
      </c>
      <c r="G376" s="2" t="s">
        <v>12</v>
      </c>
      <c r="H376" s="2" t="s">
        <v>13</v>
      </c>
      <c r="I376" s="61" t="s">
        <v>877</v>
      </c>
    </row>
    <row r="377" ht="15.75" customHeight="1">
      <c r="A377" s="2">
        <v>375.0</v>
      </c>
      <c r="B377" s="2" t="s">
        <v>69</v>
      </c>
      <c r="C377" s="60">
        <v>43798.0</v>
      </c>
      <c r="D377" s="2" t="s">
        <v>878</v>
      </c>
      <c r="E377" s="2"/>
      <c r="F377" s="2" t="s">
        <v>879</v>
      </c>
      <c r="G377" s="2" t="s">
        <v>12</v>
      </c>
      <c r="H377" s="2" t="s">
        <v>13</v>
      </c>
      <c r="I377" s="69" t="s">
        <v>880</v>
      </c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ht="15.75" customHeight="1">
      <c r="A378" s="2">
        <v>378.0</v>
      </c>
      <c r="B378" s="2" t="s">
        <v>49</v>
      </c>
      <c r="C378" s="60">
        <v>43798.0</v>
      </c>
      <c r="D378" s="2" t="s">
        <v>203</v>
      </c>
      <c r="E378" s="2"/>
      <c r="F378" s="2" t="s">
        <v>881</v>
      </c>
      <c r="G378" s="2" t="s">
        <v>12</v>
      </c>
      <c r="H378" s="2" t="s">
        <v>13</v>
      </c>
      <c r="I378" s="70" t="s">
        <v>882</v>
      </c>
    </row>
    <row r="379" ht="15.75" customHeight="1">
      <c r="A379" s="2">
        <v>379.0</v>
      </c>
      <c r="B379" s="2" t="s">
        <v>49</v>
      </c>
      <c r="C379" s="60">
        <v>43798.0</v>
      </c>
      <c r="D379" s="2" t="s">
        <v>203</v>
      </c>
      <c r="E379" s="2"/>
      <c r="F379" s="2" t="s">
        <v>881</v>
      </c>
      <c r="G379" s="2" t="s">
        <v>12</v>
      </c>
      <c r="H379" s="2" t="s">
        <v>13</v>
      </c>
      <c r="I379" s="61" t="s">
        <v>882</v>
      </c>
    </row>
    <row r="380" ht="15.75" customHeight="1">
      <c r="A380" s="2">
        <v>371.0</v>
      </c>
      <c r="B380" s="2" t="s">
        <v>122</v>
      </c>
      <c r="C380" s="60">
        <v>43799.0</v>
      </c>
      <c r="D380" s="2" t="s">
        <v>203</v>
      </c>
      <c r="E380" s="2"/>
      <c r="F380" s="2" t="s">
        <v>883</v>
      </c>
      <c r="G380" s="2" t="s">
        <v>12</v>
      </c>
      <c r="H380" s="2" t="s">
        <v>13</v>
      </c>
      <c r="I380" s="61" t="s">
        <v>884</v>
      </c>
    </row>
    <row r="381" ht="15.75" customHeight="1">
      <c r="A381" s="2">
        <v>372.0</v>
      </c>
      <c r="B381" s="2" t="s">
        <v>122</v>
      </c>
      <c r="C381" s="60">
        <v>43799.0</v>
      </c>
      <c r="D381" s="2" t="s">
        <v>203</v>
      </c>
      <c r="E381" s="2"/>
      <c r="F381" s="2" t="s">
        <v>883</v>
      </c>
      <c r="G381" s="2" t="s">
        <v>12</v>
      </c>
      <c r="H381" s="2" t="s">
        <v>13</v>
      </c>
      <c r="I381" s="61" t="s">
        <v>884</v>
      </c>
    </row>
    <row r="382" ht="15.75" customHeight="1">
      <c r="A382" s="2">
        <v>373.0</v>
      </c>
      <c r="B382" s="2" t="s">
        <v>122</v>
      </c>
      <c r="C382" s="60">
        <v>43799.0</v>
      </c>
      <c r="D382" s="2" t="s">
        <v>203</v>
      </c>
      <c r="E382" s="2"/>
      <c r="F382" s="2" t="s">
        <v>883</v>
      </c>
      <c r="G382" s="2" t="s">
        <v>12</v>
      </c>
      <c r="H382" s="2" t="s">
        <v>13</v>
      </c>
      <c r="I382" s="70" t="s">
        <v>884</v>
      </c>
    </row>
    <row r="383" ht="15.75" customHeight="1">
      <c r="A383" s="2">
        <v>374.0</v>
      </c>
      <c r="B383" s="2" t="s">
        <v>122</v>
      </c>
      <c r="C383" s="60">
        <v>43799.0</v>
      </c>
      <c r="D383" s="2" t="s">
        <v>203</v>
      </c>
      <c r="E383" s="2"/>
      <c r="F383" s="2" t="s">
        <v>883</v>
      </c>
      <c r="G383" s="2" t="s">
        <v>12</v>
      </c>
      <c r="H383" s="2" t="s">
        <v>13</v>
      </c>
      <c r="I383" s="61" t="s">
        <v>884</v>
      </c>
    </row>
    <row r="384" ht="15.75" customHeight="1">
      <c r="A384" s="2">
        <v>376.0</v>
      </c>
      <c r="B384" s="2" t="s">
        <v>110</v>
      </c>
      <c r="C384" s="60">
        <v>43799.0</v>
      </c>
      <c r="D384" s="2" t="s">
        <v>885</v>
      </c>
      <c r="E384" s="2"/>
      <c r="F384" s="2" t="s">
        <v>886</v>
      </c>
      <c r="G384" s="2" t="s">
        <v>22</v>
      </c>
      <c r="H384" s="2" t="s">
        <v>13</v>
      </c>
      <c r="I384" s="70" t="s">
        <v>887</v>
      </c>
    </row>
    <row r="385" ht="15.75" customHeight="1">
      <c r="A385" s="2">
        <v>377.0</v>
      </c>
      <c r="B385" s="2" t="s">
        <v>49</v>
      </c>
      <c r="C385" s="60">
        <v>43799.0</v>
      </c>
      <c r="D385" s="2" t="s">
        <v>888</v>
      </c>
      <c r="E385" s="2"/>
      <c r="F385" s="2" t="s">
        <v>284</v>
      </c>
      <c r="G385" s="2" t="s">
        <v>12</v>
      </c>
      <c r="H385" s="2" t="s">
        <v>13</v>
      </c>
      <c r="I385" s="70" t="s">
        <v>889</v>
      </c>
    </row>
    <row r="386" ht="15.75" customHeight="1">
      <c r="A386" s="2">
        <v>381.0</v>
      </c>
      <c r="B386" s="2" t="s">
        <v>82</v>
      </c>
      <c r="C386" s="60">
        <v>43801.0</v>
      </c>
      <c r="D386" s="2" t="s">
        <v>890</v>
      </c>
      <c r="E386" s="2"/>
      <c r="F386" s="2" t="s">
        <v>483</v>
      </c>
      <c r="G386" s="2" t="s">
        <v>22</v>
      </c>
      <c r="H386" s="2" t="s">
        <v>13</v>
      </c>
      <c r="I386" s="61" t="s">
        <v>891</v>
      </c>
    </row>
    <row r="387" ht="15.75" customHeight="1">
      <c r="A387" s="2">
        <v>382.0</v>
      </c>
      <c r="B387" s="2" t="s">
        <v>39</v>
      </c>
      <c r="C387" s="60">
        <v>43801.0</v>
      </c>
      <c r="D387" s="2" t="s">
        <v>203</v>
      </c>
      <c r="E387" s="2"/>
      <c r="F387" s="2" t="s">
        <v>892</v>
      </c>
      <c r="G387" s="2" t="s">
        <v>22</v>
      </c>
      <c r="H387" s="2" t="s">
        <v>13</v>
      </c>
      <c r="I387" s="69" t="s">
        <v>893</v>
      </c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ht="15.75" customHeight="1">
      <c r="A388" s="2">
        <v>383.0</v>
      </c>
      <c r="B388" s="2" t="s">
        <v>54</v>
      </c>
      <c r="C388" s="60">
        <v>43802.0</v>
      </c>
      <c r="D388" s="2" t="s">
        <v>894</v>
      </c>
      <c r="E388" s="2">
        <v>60.0</v>
      </c>
      <c r="F388" s="2" t="s">
        <v>54</v>
      </c>
      <c r="G388" s="2" t="s">
        <v>22</v>
      </c>
      <c r="H388" s="2" t="s">
        <v>93</v>
      </c>
      <c r="I388" s="61" t="s">
        <v>895</v>
      </c>
    </row>
    <row r="389" ht="15.75" customHeight="1">
      <c r="A389" s="2">
        <v>384.0</v>
      </c>
      <c r="B389" s="2" t="s">
        <v>68</v>
      </c>
      <c r="C389" s="60">
        <v>43802.0</v>
      </c>
      <c r="D389" s="2" t="s">
        <v>896</v>
      </c>
      <c r="E389" s="2">
        <v>35.0</v>
      </c>
      <c r="F389" s="2" t="s">
        <v>897</v>
      </c>
      <c r="G389" s="2" t="s">
        <v>12</v>
      </c>
      <c r="H389" s="2" t="s">
        <v>13</v>
      </c>
      <c r="I389" s="61" t="s">
        <v>898</v>
      </c>
    </row>
    <row r="390" ht="15.75" customHeight="1">
      <c r="A390" s="2">
        <v>385.0</v>
      </c>
      <c r="B390" s="2" t="s">
        <v>58</v>
      </c>
      <c r="C390" s="60">
        <v>43803.0</v>
      </c>
      <c r="D390" s="2" t="s">
        <v>899</v>
      </c>
      <c r="E390" s="2"/>
      <c r="F390" s="2" t="s">
        <v>555</v>
      </c>
      <c r="G390" s="2" t="s">
        <v>12</v>
      </c>
      <c r="H390" s="2" t="s">
        <v>13</v>
      </c>
      <c r="I390" s="70" t="s">
        <v>900</v>
      </c>
    </row>
    <row r="391" ht="15.75" customHeight="1">
      <c r="A391" s="2">
        <v>386.0</v>
      </c>
      <c r="B391" s="2" t="s">
        <v>58</v>
      </c>
      <c r="C391" s="60">
        <v>43803.0</v>
      </c>
      <c r="D391" s="2" t="s">
        <v>901</v>
      </c>
      <c r="E391" s="2"/>
      <c r="F391" s="2" t="s">
        <v>555</v>
      </c>
      <c r="G391" s="2" t="s">
        <v>12</v>
      </c>
      <c r="H391" s="2" t="s">
        <v>13</v>
      </c>
      <c r="I391" s="61" t="s">
        <v>900</v>
      </c>
    </row>
    <row r="392" ht="15.75" customHeight="1">
      <c r="A392" s="2">
        <v>387.0</v>
      </c>
      <c r="B392" s="2" t="s">
        <v>19</v>
      </c>
      <c r="C392" s="60">
        <v>43803.0</v>
      </c>
      <c r="D392" s="2" t="s">
        <v>902</v>
      </c>
      <c r="E392" s="2"/>
      <c r="F392" s="2" t="s">
        <v>192</v>
      </c>
      <c r="G392" s="2" t="s">
        <v>12</v>
      </c>
      <c r="H392" s="2" t="s">
        <v>13</v>
      </c>
      <c r="I392" s="70" t="s">
        <v>903</v>
      </c>
    </row>
    <row r="393" ht="15.75" customHeight="1">
      <c r="A393" s="2">
        <v>393.0</v>
      </c>
      <c r="B393" s="2" t="s">
        <v>49</v>
      </c>
      <c r="C393" s="60">
        <v>43804.0</v>
      </c>
      <c r="D393" s="2" t="s">
        <v>904</v>
      </c>
      <c r="E393" s="2"/>
      <c r="F393" s="2" t="s">
        <v>381</v>
      </c>
      <c r="G393" s="2" t="s">
        <v>85</v>
      </c>
      <c r="H393" s="2" t="s">
        <v>634</v>
      </c>
      <c r="I393" s="70" t="s">
        <v>905</v>
      </c>
    </row>
    <row r="394" ht="15.75" customHeight="1">
      <c r="A394" s="18">
        <v>388.0</v>
      </c>
      <c r="B394" s="2" t="s">
        <v>69</v>
      </c>
      <c r="C394" s="60">
        <v>43804.0</v>
      </c>
      <c r="D394" s="2" t="s">
        <v>906</v>
      </c>
      <c r="E394" s="2"/>
      <c r="F394" s="2" t="s">
        <v>907</v>
      </c>
      <c r="G394" s="2" t="s">
        <v>12</v>
      </c>
      <c r="H394" s="2" t="s">
        <v>13</v>
      </c>
      <c r="I394" s="70" t="s">
        <v>908</v>
      </c>
    </row>
    <row r="395" ht="15.75" customHeight="1">
      <c r="A395" s="2">
        <v>389.0</v>
      </c>
      <c r="B395" s="2" t="s">
        <v>69</v>
      </c>
      <c r="C395" s="60">
        <v>43805.0</v>
      </c>
      <c r="D395" s="2" t="s">
        <v>909</v>
      </c>
      <c r="E395" s="2">
        <v>49.0</v>
      </c>
      <c r="F395" s="2" t="s">
        <v>312</v>
      </c>
      <c r="G395" s="2" t="s">
        <v>12</v>
      </c>
      <c r="H395" s="2" t="s">
        <v>13</v>
      </c>
      <c r="I395" s="70" t="s">
        <v>910</v>
      </c>
    </row>
    <row r="396" ht="15.75" customHeight="1">
      <c r="A396" s="2">
        <v>390.0</v>
      </c>
      <c r="B396" s="2" t="s">
        <v>43</v>
      </c>
      <c r="C396" s="60">
        <v>43805.0</v>
      </c>
      <c r="D396" s="2" t="s">
        <v>911</v>
      </c>
      <c r="E396" s="2">
        <v>34.0</v>
      </c>
      <c r="F396" s="2" t="s">
        <v>91</v>
      </c>
      <c r="G396" s="2" t="s">
        <v>12</v>
      </c>
      <c r="H396" s="2" t="s">
        <v>13</v>
      </c>
      <c r="I396" s="61" t="s">
        <v>912</v>
      </c>
    </row>
    <row r="397" ht="15.75" customHeight="1">
      <c r="A397" s="2">
        <v>394.0</v>
      </c>
      <c r="B397" s="2" t="s">
        <v>19</v>
      </c>
      <c r="C397" s="60">
        <v>43807.0</v>
      </c>
      <c r="D397" s="2" t="s">
        <v>913</v>
      </c>
      <c r="E397" s="2"/>
      <c r="F397" s="2" t="s">
        <v>150</v>
      </c>
      <c r="G397" s="2" t="s">
        <v>12</v>
      </c>
      <c r="H397" s="2" t="s">
        <v>13</v>
      </c>
      <c r="I397" s="61" t="s">
        <v>914</v>
      </c>
    </row>
    <row r="398" ht="15.75" customHeight="1">
      <c r="A398" s="2">
        <v>392.0</v>
      </c>
      <c r="B398" s="2" t="s">
        <v>74</v>
      </c>
      <c r="C398" s="60">
        <v>43807.0</v>
      </c>
      <c r="D398" s="2" t="s">
        <v>915</v>
      </c>
      <c r="E398" s="2">
        <v>34.0</v>
      </c>
      <c r="F398" s="2" t="s">
        <v>916</v>
      </c>
      <c r="G398" s="2" t="s">
        <v>12</v>
      </c>
      <c r="H398" s="2" t="s">
        <v>13</v>
      </c>
      <c r="I398" s="70" t="s">
        <v>917</v>
      </c>
    </row>
    <row r="399" ht="15.75" customHeight="1">
      <c r="A399" s="2">
        <v>395.0</v>
      </c>
      <c r="B399" s="2" t="s">
        <v>19</v>
      </c>
      <c r="C399" s="60">
        <v>43807.0</v>
      </c>
      <c r="D399" s="2" t="s">
        <v>918</v>
      </c>
      <c r="E399" s="2">
        <v>38.0</v>
      </c>
      <c r="F399" s="2" t="s">
        <v>21</v>
      </c>
      <c r="G399" s="2" t="s">
        <v>12</v>
      </c>
      <c r="H399" s="2" t="s">
        <v>13</v>
      </c>
      <c r="I399" s="70" t="s">
        <v>919</v>
      </c>
    </row>
    <row r="400" ht="15.75" customHeight="1">
      <c r="A400" s="2">
        <v>396.0</v>
      </c>
      <c r="B400" s="2" t="s">
        <v>32</v>
      </c>
      <c r="C400" s="60">
        <v>43808.0</v>
      </c>
      <c r="D400" s="2" t="s">
        <v>920</v>
      </c>
      <c r="E400" s="2"/>
      <c r="F400" s="2" t="s">
        <v>37</v>
      </c>
      <c r="G400" s="2" t="s">
        <v>22</v>
      </c>
      <c r="H400" s="2" t="s">
        <v>13</v>
      </c>
      <c r="I400" s="61" t="s">
        <v>921</v>
      </c>
    </row>
    <row r="401" ht="15.75" customHeight="1">
      <c r="A401" s="2">
        <v>391.0</v>
      </c>
      <c r="B401" s="2" t="s">
        <v>73</v>
      </c>
      <c r="C401" s="60">
        <v>43808.0</v>
      </c>
      <c r="D401" s="2" t="s">
        <v>922</v>
      </c>
      <c r="E401" s="2"/>
      <c r="F401" s="2" t="s">
        <v>923</v>
      </c>
      <c r="G401" s="2" t="s">
        <v>22</v>
      </c>
      <c r="H401" s="2" t="s">
        <v>13</v>
      </c>
      <c r="I401" s="70" t="s">
        <v>924</v>
      </c>
    </row>
    <row r="402" ht="15.75" customHeight="1">
      <c r="A402" s="2">
        <v>397.0</v>
      </c>
      <c r="B402" s="2" t="s">
        <v>73</v>
      </c>
      <c r="C402" s="60">
        <v>43810.0</v>
      </c>
      <c r="D402" s="2" t="s">
        <v>925</v>
      </c>
      <c r="E402" s="2">
        <v>41.0</v>
      </c>
      <c r="F402" s="2" t="s">
        <v>225</v>
      </c>
      <c r="G402" s="2" t="s">
        <v>22</v>
      </c>
      <c r="H402" s="2" t="s">
        <v>13</v>
      </c>
      <c r="I402" s="70" t="s">
        <v>926</v>
      </c>
    </row>
    <row r="403" ht="15.75" customHeight="1">
      <c r="A403" s="2">
        <v>398.0</v>
      </c>
      <c r="B403" s="2" t="s">
        <v>9</v>
      </c>
      <c r="C403" s="60">
        <v>43810.0</v>
      </c>
      <c r="D403" s="2" t="s">
        <v>927</v>
      </c>
      <c r="E403" s="2">
        <v>28.0</v>
      </c>
      <c r="F403" s="2" t="s">
        <v>11</v>
      </c>
      <c r="G403" s="2" t="s">
        <v>12</v>
      </c>
      <c r="H403" s="2" t="s">
        <v>13</v>
      </c>
      <c r="I403" s="70" t="s">
        <v>928</v>
      </c>
    </row>
    <row r="404" ht="15.75" customHeight="1">
      <c r="A404" s="2">
        <v>399.0</v>
      </c>
      <c r="B404" s="2" t="s">
        <v>19</v>
      </c>
      <c r="C404" s="60">
        <v>43810.0</v>
      </c>
      <c r="D404" s="2" t="s">
        <v>203</v>
      </c>
      <c r="E404" s="2"/>
      <c r="F404" s="2" t="s">
        <v>929</v>
      </c>
      <c r="G404" s="2" t="s">
        <v>12</v>
      </c>
      <c r="H404" s="2" t="s">
        <v>13</v>
      </c>
      <c r="I404" s="61" t="s">
        <v>930</v>
      </c>
    </row>
    <row r="405" ht="15.75" customHeight="1">
      <c r="A405" s="2">
        <v>400.0</v>
      </c>
      <c r="B405" s="2" t="s">
        <v>19</v>
      </c>
      <c r="C405" s="60">
        <v>43810.0</v>
      </c>
      <c r="D405" s="2" t="s">
        <v>203</v>
      </c>
      <c r="E405" s="2"/>
      <c r="F405" s="2" t="s">
        <v>929</v>
      </c>
      <c r="G405" s="2" t="s">
        <v>12</v>
      </c>
      <c r="H405" s="2" t="s">
        <v>13</v>
      </c>
      <c r="I405" s="61" t="s">
        <v>930</v>
      </c>
    </row>
    <row r="406" ht="15.75" customHeight="1">
      <c r="A406" s="2">
        <v>401.0</v>
      </c>
      <c r="B406" s="2" t="s">
        <v>19</v>
      </c>
      <c r="C406" s="60">
        <v>43810.0</v>
      </c>
      <c r="D406" s="2" t="s">
        <v>203</v>
      </c>
      <c r="E406" s="2"/>
      <c r="F406" s="2" t="s">
        <v>929</v>
      </c>
      <c r="G406" s="2" t="s">
        <v>12</v>
      </c>
      <c r="H406" s="2" t="s">
        <v>13</v>
      </c>
      <c r="I406" s="61" t="s">
        <v>930</v>
      </c>
    </row>
    <row r="407" ht="15.75" customHeight="1">
      <c r="A407" s="2">
        <v>402.0</v>
      </c>
      <c r="B407" s="2" t="s">
        <v>19</v>
      </c>
      <c r="C407" s="60">
        <v>43811.0</v>
      </c>
      <c r="D407" s="2" t="s">
        <v>931</v>
      </c>
      <c r="E407" s="2"/>
      <c r="F407" s="2" t="s">
        <v>41</v>
      </c>
      <c r="G407" s="2" t="s">
        <v>12</v>
      </c>
      <c r="H407" s="2" t="s">
        <v>13</v>
      </c>
      <c r="I407" s="61" t="s">
        <v>932</v>
      </c>
    </row>
    <row r="408" ht="15.75" customHeight="1">
      <c r="A408" s="2">
        <v>403.0</v>
      </c>
      <c r="B408" s="2" t="s">
        <v>19</v>
      </c>
      <c r="C408" s="60">
        <v>43811.0</v>
      </c>
      <c r="D408" s="2" t="s">
        <v>933</v>
      </c>
      <c r="E408" s="2"/>
      <c r="F408" s="2" t="s">
        <v>21</v>
      </c>
      <c r="G408" s="2" t="s">
        <v>12</v>
      </c>
      <c r="H408" s="2" t="s">
        <v>13</v>
      </c>
      <c r="I408" s="61" t="s">
        <v>932</v>
      </c>
    </row>
    <row r="409" ht="15.75" customHeight="1">
      <c r="A409" s="2">
        <v>404.0</v>
      </c>
      <c r="B409" s="2" t="s">
        <v>49</v>
      </c>
      <c r="C409" s="60">
        <v>43811.0</v>
      </c>
      <c r="D409" s="2" t="s">
        <v>934</v>
      </c>
      <c r="E409" s="2"/>
      <c r="F409" s="2" t="s">
        <v>210</v>
      </c>
      <c r="G409" s="2" t="s">
        <v>22</v>
      </c>
      <c r="H409" s="2" t="s">
        <v>61</v>
      </c>
      <c r="I409" s="61" t="s">
        <v>935</v>
      </c>
    </row>
    <row r="410" ht="15.75" customHeight="1">
      <c r="A410" s="18">
        <v>405.0</v>
      </c>
      <c r="B410" s="2" t="s">
        <v>49</v>
      </c>
      <c r="C410" s="60">
        <v>43811.0</v>
      </c>
      <c r="D410" s="2" t="s">
        <v>203</v>
      </c>
      <c r="E410" s="2"/>
      <c r="F410" s="2" t="s">
        <v>210</v>
      </c>
      <c r="G410" s="2" t="s">
        <v>85</v>
      </c>
      <c r="H410" s="2" t="s">
        <v>93</v>
      </c>
      <c r="I410" s="70" t="s">
        <v>936</v>
      </c>
    </row>
    <row r="411" ht="15.75" customHeight="1">
      <c r="A411" s="2">
        <v>406.0</v>
      </c>
      <c r="B411" s="2" t="s">
        <v>19</v>
      </c>
      <c r="C411" s="60">
        <v>43812.0</v>
      </c>
      <c r="D411" s="2" t="s">
        <v>937</v>
      </c>
      <c r="E411" s="2"/>
      <c r="F411" s="2" t="s">
        <v>929</v>
      </c>
      <c r="G411" s="2" t="s">
        <v>12</v>
      </c>
      <c r="H411" s="2" t="s">
        <v>13</v>
      </c>
      <c r="I411" s="61" t="s">
        <v>938</v>
      </c>
    </row>
    <row r="412" ht="15.75" customHeight="1">
      <c r="A412" s="2">
        <v>407.0</v>
      </c>
      <c r="B412" s="2" t="s">
        <v>19</v>
      </c>
      <c r="C412" s="60">
        <v>43812.0</v>
      </c>
      <c r="D412" s="2" t="s">
        <v>939</v>
      </c>
      <c r="E412" s="2"/>
      <c r="F412" s="2" t="s">
        <v>929</v>
      </c>
      <c r="G412" s="2" t="s">
        <v>12</v>
      </c>
      <c r="H412" s="2" t="s">
        <v>13</v>
      </c>
      <c r="I412" s="61" t="s">
        <v>938</v>
      </c>
    </row>
    <row r="413" ht="15.75" customHeight="1">
      <c r="A413" s="2">
        <v>408.0</v>
      </c>
      <c r="B413" s="2" t="s">
        <v>19</v>
      </c>
      <c r="C413" s="60">
        <v>43812.0</v>
      </c>
      <c r="D413" s="2" t="s">
        <v>940</v>
      </c>
      <c r="E413" s="2"/>
      <c r="F413" s="2" t="s">
        <v>929</v>
      </c>
      <c r="G413" s="2" t="s">
        <v>12</v>
      </c>
      <c r="H413" s="2" t="s">
        <v>13</v>
      </c>
      <c r="I413" s="61" t="s">
        <v>938</v>
      </c>
    </row>
    <row r="414" ht="15.75" customHeight="1">
      <c r="A414" s="2">
        <v>409.0</v>
      </c>
      <c r="B414" s="2" t="s">
        <v>19</v>
      </c>
      <c r="C414" s="60">
        <v>43812.0</v>
      </c>
      <c r="D414" s="2" t="s">
        <v>941</v>
      </c>
      <c r="E414" s="2"/>
      <c r="F414" s="2" t="s">
        <v>929</v>
      </c>
      <c r="G414" s="2" t="s">
        <v>12</v>
      </c>
      <c r="H414" s="2" t="s">
        <v>13</v>
      </c>
      <c r="I414" s="61" t="s">
        <v>938</v>
      </c>
    </row>
    <row r="415" ht="15.75" customHeight="1">
      <c r="A415" s="2">
        <v>410.0</v>
      </c>
      <c r="B415" s="2" t="s">
        <v>19</v>
      </c>
      <c r="C415" s="60">
        <v>43813.0</v>
      </c>
      <c r="D415" s="2" t="s">
        <v>942</v>
      </c>
      <c r="E415" s="2"/>
      <c r="F415" s="2" t="s">
        <v>21</v>
      </c>
      <c r="G415" s="2" t="s">
        <v>12</v>
      </c>
      <c r="H415" s="2" t="s">
        <v>13</v>
      </c>
      <c r="I415" s="61" t="s">
        <v>943</v>
      </c>
    </row>
    <row r="416" ht="15.75" customHeight="1">
      <c r="A416" s="2">
        <v>411.0</v>
      </c>
      <c r="B416" s="2" t="s">
        <v>19</v>
      </c>
      <c r="C416" s="60">
        <v>43814.0</v>
      </c>
      <c r="D416" s="2" t="s">
        <v>944</v>
      </c>
      <c r="E416" s="2"/>
      <c r="F416" s="2" t="s">
        <v>21</v>
      </c>
      <c r="G416" s="2" t="s">
        <v>12</v>
      </c>
      <c r="H416" s="2" t="s">
        <v>13</v>
      </c>
      <c r="I416" s="61" t="s">
        <v>945</v>
      </c>
    </row>
    <row r="417" ht="15.75" customHeight="1">
      <c r="A417" s="2">
        <v>412.0</v>
      </c>
      <c r="B417" s="2" t="s">
        <v>39</v>
      </c>
      <c r="C417" s="60">
        <v>43814.0</v>
      </c>
      <c r="D417" s="2" t="s">
        <v>946</v>
      </c>
      <c r="E417" s="2">
        <v>34.0</v>
      </c>
      <c r="F417" s="2" t="s">
        <v>947</v>
      </c>
      <c r="G417" s="2" t="s">
        <v>22</v>
      </c>
      <c r="H417" s="2" t="s">
        <v>13</v>
      </c>
      <c r="I417" s="70" t="s">
        <v>948</v>
      </c>
    </row>
    <row r="418" ht="15.75" customHeight="1">
      <c r="A418" s="2">
        <v>413.0</v>
      </c>
      <c r="B418" s="2" t="s">
        <v>9</v>
      </c>
      <c r="C418" s="60">
        <v>43813.0</v>
      </c>
      <c r="D418" s="2" t="s">
        <v>949</v>
      </c>
      <c r="E418" s="2"/>
      <c r="F418" s="2" t="s">
        <v>11</v>
      </c>
      <c r="G418" s="2" t="s">
        <v>12</v>
      </c>
      <c r="H418" s="2" t="s">
        <v>13</v>
      </c>
      <c r="I418" s="61" t="s">
        <v>950</v>
      </c>
    </row>
    <row r="419" ht="15.75" customHeight="1">
      <c r="A419" s="2">
        <v>414.0</v>
      </c>
      <c r="B419" s="2" t="s">
        <v>19</v>
      </c>
      <c r="C419" s="60">
        <v>43813.0</v>
      </c>
      <c r="D419" s="2" t="s">
        <v>951</v>
      </c>
      <c r="E419" s="2"/>
      <c r="F419" s="2" t="s">
        <v>795</v>
      </c>
      <c r="G419" s="2" t="s">
        <v>12</v>
      </c>
      <c r="H419" s="2" t="s">
        <v>13</v>
      </c>
      <c r="I419" s="61" t="s">
        <v>952</v>
      </c>
    </row>
    <row r="420" ht="15.75" customHeight="1">
      <c r="A420" s="2">
        <v>416.0</v>
      </c>
      <c r="B420" s="2" t="s">
        <v>134</v>
      </c>
      <c r="C420" s="60">
        <v>43815.0</v>
      </c>
      <c r="D420" s="2" t="s">
        <v>203</v>
      </c>
      <c r="E420" s="2"/>
      <c r="F420" s="2" t="s">
        <v>134</v>
      </c>
      <c r="G420" s="2" t="s">
        <v>12</v>
      </c>
      <c r="H420" s="2" t="s">
        <v>13</v>
      </c>
      <c r="I420" s="70" t="s">
        <v>953</v>
      </c>
    </row>
    <row r="421" ht="15.75" customHeight="1">
      <c r="A421" s="2">
        <v>417.0</v>
      </c>
      <c r="B421" s="2" t="s">
        <v>19</v>
      </c>
      <c r="C421" s="60">
        <v>43816.0</v>
      </c>
      <c r="D421" s="2" t="s">
        <v>203</v>
      </c>
      <c r="E421" s="2"/>
      <c r="F421" s="2" t="s">
        <v>21</v>
      </c>
      <c r="G421" s="2" t="s">
        <v>85</v>
      </c>
      <c r="H421" s="2" t="s">
        <v>634</v>
      </c>
      <c r="I421" s="61" t="s">
        <v>954</v>
      </c>
    </row>
    <row r="422" ht="15.75" customHeight="1">
      <c r="A422" s="2">
        <v>420.0</v>
      </c>
      <c r="B422" s="2" t="s">
        <v>74</v>
      </c>
      <c r="C422" s="60">
        <v>43786.0</v>
      </c>
      <c r="D422" s="2" t="s">
        <v>955</v>
      </c>
      <c r="E422" s="2"/>
      <c r="F422" s="2" t="s">
        <v>76</v>
      </c>
      <c r="G422" s="2" t="s">
        <v>12</v>
      </c>
      <c r="H422" s="2" t="s">
        <v>13</v>
      </c>
      <c r="I422" s="61" t="s">
        <v>956</v>
      </c>
    </row>
    <row r="423" ht="15.75" customHeight="1">
      <c r="A423" s="2">
        <v>421.0</v>
      </c>
      <c r="B423" s="2" t="s">
        <v>74</v>
      </c>
      <c r="C423" s="60">
        <v>43786.0</v>
      </c>
      <c r="D423" s="2" t="s">
        <v>957</v>
      </c>
      <c r="E423" s="2"/>
      <c r="F423" s="2" t="s">
        <v>76</v>
      </c>
      <c r="G423" s="2" t="s">
        <v>22</v>
      </c>
      <c r="H423" s="2" t="s">
        <v>13</v>
      </c>
      <c r="I423" s="61" t="s">
        <v>956</v>
      </c>
    </row>
    <row r="424" ht="15.75" customHeight="1">
      <c r="A424" s="2">
        <v>423.0</v>
      </c>
      <c r="B424" s="2" t="s">
        <v>68</v>
      </c>
      <c r="C424" s="60">
        <v>43818.0</v>
      </c>
      <c r="D424" s="2" t="s">
        <v>958</v>
      </c>
      <c r="E424" s="2"/>
      <c r="F424" s="2" t="s">
        <v>959</v>
      </c>
      <c r="G424" s="2" t="s">
        <v>12</v>
      </c>
      <c r="H424" s="2" t="s">
        <v>13</v>
      </c>
      <c r="I424" s="61" t="s">
        <v>960</v>
      </c>
    </row>
    <row r="425" ht="15.75" customHeight="1">
      <c r="A425" s="2">
        <v>424.0</v>
      </c>
      <c r="B425" s="2" t="s">
        <v>68</v>
      </c>
      <c r="C425" s="60">
        <v>43818.0</v>
      </c>
      <c r="D425" s="2" t="s">
        <v>961</v>
      </c>
      <c r="E425" s="2"/>
      <c r="F425" s="2" t="s">
        <v>959</v>
      </c>
      <c r="G425" s="2" t="s">
        <v>12</v>
      </c>
      <c r="H425" s="2" t="s">
        <v>13</v>
      </c>
      <c r="I425" s="61" t="s">
        <v>960</v>
      </c>
    </row>
    <row r="426" ht="15.75" customHeight="1">
      <c r="A426" s="2">
        <v>425.0</v>
      </c>
      <c r="B426" s="2" t="s">
        <v>68</v>
      </c>
      <c r="C426" s="60">
        <v>43818.0</v>
      </c>
      <c r="D426" s="2" t="s">
        <v>962</v>
      </c>
      <c r="E426" s="2"/>
      <c r="F426" s="2" t="s">
        <v>959</v>
      </c>
      <c r="G426" s="2" t="s">
        <v>12</v>
      </c>
      <c r="H426" s="2" t="s">
        <v>13</v>
      </c>
      <c r="I426" s="61" t="s">
        <v>960</v>
      </c>
      <c r="L426" s="22" t="s">
        <v>963</v>
      </c>
    </row>
    <row r="427" ht="15.75" customHeight="1">
      <c r="A427" s="2">
        <v>426.0</v>
      </c>
      <c r="B427" s="2" t="s">
        <v>19</v>
      </c>
      <c r="C427" s="60">
        <v>43818.0</v>
      </c>
      <c r="D427" s="2" t="s">
        <v>964</v>
      </c>
      <c r="E427" s="2"/>
      <c r="F427" s="2" t="s">
        <v>594</v>
      </c>
      <c r="G427" s="2" t="s">
        <v>12</v>
      </c>
      <c r="H427" s="2" t="s">
        <v>13</v>
      </c>
      <c r="I427" s="61" t="s">
        <v>965</v>
      </c>
    </row>
    <row r="428" ht="15.75" customHeight="1">
      <c r="A428" s="75">
        <v>429.0</v>
      </c>
      <c r="B428" s="2" t="s">
        <v>73</v>
      </c>
      <c r="C428" s="60">
        <v>43818.0</v>
      </c>
      <c r="D428" s="2" t="s">
        <v>78</v>
      </c>
      <c r="E428" s="2"/>
      <c r="F428" s="2" t="s">
        <v>369</v>
      </c>
      <c r="G428" s="2" t="s">
        <v>22</v>
      </c>
      <c r="H428" s="2" t="s">
        <v>61</v>
      </c>
      <c r="I428" s="61" t="s">
        <v>966</v>
      </c>
    </row>
    <row r="429" ht="15.75" customHeight="1">
      <c r="A429" s="2">
        <v>427.0</v>
      </c>
      <c r="B429" s="2" t="s">
        <v>126</v>
      </c>
      <c r="C429" s="60">
        <v>43819.0</v>
      </c>
      <c r="D429" s="2" t="s">
        <v>967</v>
      </c>
      <c r="E429" s="2"/>
      <c r="F429" s="2" t="s">
        <v>968</v>
      </c>
      <c r="G429" s="2" t="s">
        <v>12</v>
      </c>
      <c r="H429" s="2" t="s">
        <v>13</v>
      </c>
      <c r="I429" s="61" t="s">
        <v>969</v>
      </c>
    </row>
    <row r="430" ht="15.75" customHeight="1">
      <c r="A430" s="2">
        <v>428.0</v>
      </c>
      <c r="B430" s="2" t="s">
        <v>126</v>
      </c>
      <c r="C430" s="60">
        <v>43819.0</v>
      </c>
      <c r="D430" s="2" t="s">
        <v>970</v>
      </c>
      <c r="E430" s="2"/>
      <c r="F430" s="2" t="s">
        <v>968</v>
      </c>
      <c r="G430" s="2" t="s">
        <v>12</v>
      </c>
      <c r="H430" s="2" t="s">
        <v>13</v>
      </c>
      <c r="I430" s="76" t="s">
        <v>969</v>
      </c>
    </row>
    <row r="431" ht="15.75" customHeight="1">
      <c r="A431" s="2">
        <v>430.0</v>
      </c>
      <c r="B431" s="2" t="s">
        <v>43</v>
      </c>
      <c r="C431" s="60">
        <v>43819.0</v>
      </c>
      <c r="D431" s="2" t="s">
        <v>971</v>
      </c>
      <c r="E431" s="2"/>
      <c r="F431" s="2" t="s">
        <v>231</v>
      </c>
      <c r="G431" s="2" t="s">
        <v>12</v>
      </c>
      <c r="H431" s="2" t="s">
        <v>13</v>
      </c>
      <c r="I431" s="70" t="s">
        <v>972</v>
      </c>
    </row>
    <row r="432" ht="15.75" customHeight="1">
      <c r="A432" s="2">
        <v>431.0</v>
      </c>
      <c r="B432" s="2" t="s">
        <v>19</v>
      </c>
      <c r="C432" s="60">
        <v>43819.0</v>
      </c>
      <c r="D432" s="2" t="s">
        <v>973</v>
      </c>
      <c r="E432" s="2">
        <v>35.0</v>
      </c>
      <c r="F432" s="2" t="s">
        <v>594</v>
      </c>
      <c r="G432" s="2" t="s">
        <v>12</v>
      </c>
      <c r="H432" s="2" t="s">
        <v>13</v>
      </c>
      <c r="I432" s="70" t="s">
        <v>974</v>
      </c>
    </row>
    <row r="433" ht="15.75" customHeight="1">
      <c r="A433" s="2">
        <v>432.0</v>
      </c>
      <c r="B433" s="2" t="s">
        <v>110</v>
      </c>
      <c r="C433" s="60">
        <v>43820.0</v>
      </c>
      <c r="D433" s="2" t="s">
        <v>203</v>
      </c>
      <c r="E433" s="2"/>
      <c r="F433" s="2" t="s">
        <v>975</v>
      </c>
      <c r="G433" s="2" t="s">
        <v>85</v>
      </c>
      <c r="H433" s="2" t="s">
        <v>634</v>
      </c>
      <c r="I433" s="70" t="s">
        <v>976</v>
      </c>
    </row>
    <row r="434" ht="15.75" customHeight="1">
      <c r="A434" s="2">
        <v>433.0</v>
      </c>
      <c r="B434" s="2" t="s">
        <v>82</v>
      </c>
      <c r="C434" s="60">
        <v>43821.0</v>
      </c>
      <c r="D434" s="2" t="s">
        <v>977</v>
      </c>
      <c r="E434" s="2"/>
      <c r="F434" s="2" t="s">
        <v>978</v>
      </c>
      <c r="G434" s="2" t="s">
        <v>22</v>
      </c>
      <c r="H434" s="2" t="s">
        <v>13</v>
      </c>
      <c r="I434" s="70" t="s">
        <v>979</v>
      </c>
    </row>
    <row r="435" ht="15.75" customHeight="1">
      <c r="A435" s="2">
        <v>434.0</v>
      </c>
      <c r="B435" s="2" t="s">
        <v>64</v>
      </c>
      <c r="C435" s="60">
        <v>43822.0</v>
      </c>
      <c r="D435" s="2" t="s">
        <v>980</v>
      </c>
      <c r="E435" s="2"/>
      <c r="F435" s="2" t="s">
        <v>981</v>
      </c>
      <c r="G435" s="2" t="s">
        <v>22</v>
      </c>
      <c r="H435" s="2" t="s">
        <v>61</v>
      </c>
      <c r="I435" s="70" t="s">
        <v>982</v>
      </c>
    </row>
    <row r="436" ht="15.75" customHeight="1">
      <c r="A436" s="2">
        <v>438.0</v>
      </c>
      <c r="B436" s="2" t="s">
        <v>19</v>
      </c>
      <c r="C436" s="60">
        <v>43822.0</v>
      </c>
      <c r="D436" s="2" t="s">
        <v>983</v>
      </c>
      <c r="E436" s="2">
        <v>20.0</v>
      </c>
      <c r="F436" s="2" t="s">
        <v>984</v>
      </c>
      <c r="G436" s="2" t="s">
        <v>12</v>
      </c>
      <c r="H436" s="2" t="s">
        <v>63</v>
      </c>
      <c r="I436" s="70" t="s">
        <v>985</v>
      </c>
    </row>
    <row r="437" ht="15.75" customHeight="1">
      <c r="A437" s="2">
        <v>439.0</v>
      </c>
      <c r="B437" s="2" t="s">
        <v>19</v>
      </c>
      <c r="C437" s="60">
        <v>43822.0</v>
      </c>
      <c r="D437" s="2" t="s">
        <v>986</v>
      </c>
      <c r="E437" s="2">
        <v>19.0</v>
      </c>
      <c r="F437" s="2" t="s">
        <v>984</v>
      </c>
      <c r="G437" s="2" t="s">
        <v>12</v>
      </c>
      <c r="H437" s="2" t="s">
        <v>63</v>
      </c>
      <c r="I437" s="61" t="s">
        <v>985</v>
      </c>
    </row>
    <row r="438" ht="15.75" customHeight="1">
      <c r="A438" s="2">
        <v>435.0</v>
      </c>
      <c r="B438" s="2" t="s">
        <v>24</v>
      </c>
      <c r="C438" s="60">
        <v>43823.0</v>
      </c>
      <c r="D438" s="2" t="s">
        <v>987</v>
      </c>
      <c r="E438" s="2"/>
      <c r="F438" s="2" t="s">
        <v>26</v>
      </c>
      <c r="G438" s="2" t="s">
        <v>85</v>
      </c>
      <c r="H438" s="2" t="s">
        <v>634</v>
      </c>
      <c r="I438" s="70" t="s">
        <v>988</v>
      </c>
    </row>
    <row r="439" ht="15.75" customHeight="1">
      <c r="A439" s="2">
        <v>436.0</v>
      </c>
      <c r="B439" s="2" t="s">
        <v>122</v>
      </c>
      <c r="C439" s="60">
        <v>43823.0</v>
      </c>
      <c r="D439" s="2" t="s">
        <v>989</v>
      </c>
      <c r="E439" s="2"/>
      <c r="F439" s="2" t="s">
        <v>990</v>
      </c>
      <c r="G439" s="2" t="s">
        <v>12</v>
      </c>
      <c r="H439" s="2" t="s">
        <v>13</v>
      </c>
      <c r="I439" s="70" t="s">
        <v>991</v>
      </c>
    </row>
    <row r="440" ht="15.75" customHeight="1">
      <c r="A440" s="18">
        <v>437.0</v>
      </c>
      <c r="B440" s="2" t="s">
        <v>19</v>
      </c>
      <c r="C440" s="60">
        <v>43825.0</v>
      </c>
      <c r="D440" s="2" t="s">
        <v>992</v>
      </c>
      <c r="E440" s="2"/>
      <c r="F440" s="2" t="s">
        <v>929</v>
      </c>
      <c r="G440" s="2" t="s">
        <v>12</v>
      </c>
      <c r="H440" s="2" t="s">
        <v>13</v>
      </c>
      <c r="I440" s="70" t="s">
        <v>993</v>
      </c>
    </row>
    <row r="441" ht="15.75" customHeight="1">
      <c r="A441" s="2">
        <v>440.0</v>
      </c>
      <c r="B441" s="2" t="s">
        <v>64</v>
      </c>
      <c r="C441" s="60">
        <v>43826.0</v>
      </c>
      <c r="D441" s="2" t="s">
        <v>994</v>
      </c>
      <c r="E441" s="2">
        <v>58.0</v>
      </c>
      <c r="F441" s="2" t="s">
        <v>384</v>
      </c>
      <c r="G441" s="2" t="s">
        <v>12</v>
      </c>
      <c r="H441" s="2" t="s">
        <v>13</v>
      </c>
      <c r="I441" s="69" t="s">
        <v>995</v>
      </c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ht="15.75" customHeight="1">
      <c r="A442" s="2">
        <v>441.0</v>
      </c>
      <c r="B442" s="2" t="s">
        <v>19</v>
      </c>
      <c r="C442" s="60">
        <v>43826.0</v>
      </c>
      <c r="D442" s="2" t="s">
        <v>203</v>
      </c>
      <c r="E442" s="2"/>
      <c r="F442" s="2" t="s">
        <v>337</v>
      </c>
      <c r="G442" s="2" t="s">
        <v>22</v>
      </c>
      <c r="H442" s="2" t="s">
        <v>93</v>
      </c>
      <c r="I442" s="61" t="s">
        <v>996</v>
      </c>
    </row>
    <row r="443" ht="15.75" customHeight="1">
      <c r="A443" s="2">
        <v>442.0</v>
      </c>
      <c r="B443" s="2" t="s">
        <v>19</v>
      </c>
      <c r="C443" s="60">
        <v>43826.0</v>
      </c>
      <c r="D443" s="2" t="s">
        <v>203</v>
      </c>
      <c r="E443" s="2"/>
      <c r="F443" s="2" t="s">
        <v>337</v>
      </c>
      <c r="G443" s="2" t="s">
        <v>22</v>
      </c>
      <c r="H443" s="2" t="s">
        <v>93</v>
      </c>
      <c r="I443" s="61" t="s">
        <v>996</v>
      </c>
    </row>
    <row r="444" ht="15.75" customHeight="1">
      <c r="A444" s="2">
        <v>443.0</v>
      </c>
      <c r="B444" s="2" t="s">
        <v>39</v>
      </c>
      <c r="C444" s="60">
        <v>43826.0</v>
      </c>
      <c r="D444" s="2" t="s">
        <v>997</v>
      </c>
      <c r="E444" s="2"/>
      <c r="F444" s="2" t="s">
        <v>998</v>
      </c>
      <c r="G444" s="2" t="s">
        <v>12</v>
      </c>
      <c r="H444" s="2" t="s">
        <v>13</v>
      </c>
      <c r="I444" s="70" t="s">
        <v>999</v>
      </c>
    </row>
    <row r="445" ht="15.75" customHeight="1">
      <c r="A445" s="2">
        <v>444.0</v>
      </c>
      <c r="B445" s="2" t="s">
        <v>122</v>
      </c>
      <c r="C445" s="60">
        <v>43826.0</v>
      </c>
      <c r="D445" s="2" t="s">
        <v>1000</v>
      </c>
      <c r="E445" s="2"/>
      <c r="F445" s="2" t="s">
        <v>1001</v>
      </c>
      <c r="G445" s="2" t="s">
        <v>22</v>
      </c>
      <c r="H445" s="2" t="s">
        <v>61</v>
      </c>
      <c r="I445" s="61" t="s">
        <v>1002</v>
      </c>
    </row>
    <row r="446" ht="15.75" customHeight="1">
      <c r="A446" s="2">
        <v>445.0</v>
      </c>
      <c r="B446" s="2" t="s">
        <v>74</v>
      </c>
      <c r="C446" s="60">
        <v>43828.0</v>
      </c>
      <c r="D446" s="2" t="s">
        <v>1003</v>
      </c>
      <c r="E446" s="2"/>
      <c r="F446" s="2" t="s">
        <v>512</v>
      </c>
      <c r="G446" s="2" t="s">
        <v>22</v>
      </c>
      <c r="H446" s="2" t="s">
        <v>13</v>
      </c>
      <c r="I446" s="70" t="s">
        <v>1004</v>
      </c>
    </row>
    <row r="447" ht="15.75" customHeight="1">
      <c r="A447" s="2">
        <v>446.0</v>
      </c>
      <c r="B447" s="2" t="s">
        <v>64</v>
      </c>
      <c r="C447" s="60">
        <v>43829.0</v>
      </c>
      <c r="D447" s="2" t="s">
        <v>1005</v>
      </c>
      <c r="E447" s="2">
        <v>26.0</v>
      </c>
      <c r="F447" s="2" t="s">
        <v>213</v>
      </c>
      <c r="G447" s="2" t="s">
        <v>85</v>
      </c>
      <c r="H447" s="2" t="s">
        <v>634</v>
      </c>
      <c r="I447" s="61" t="s">
        <v>1006</v>
      </c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61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61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61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61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61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61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61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61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61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61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61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61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61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61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61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61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61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61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61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61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61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61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61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61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61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61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61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61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61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61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61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61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61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61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61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61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61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61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61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61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61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61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61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61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61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61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61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61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61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61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61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61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61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61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61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61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61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61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61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61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61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61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61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61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61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61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61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61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61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61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61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61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61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61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61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61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61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61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61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61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61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61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61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61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61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61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61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61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61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61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61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61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61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61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61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61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61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61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61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61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61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61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61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61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61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61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61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61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61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61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61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61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61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61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61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61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61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61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61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61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61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61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61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61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61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61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61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61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61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61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61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61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61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61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61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61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61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61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61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61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61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61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61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61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61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61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61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61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61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61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61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61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61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61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61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61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61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61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61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61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61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61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61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61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61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61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61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61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61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61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61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61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61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61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61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61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61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61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61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61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61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61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61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61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61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61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61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61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61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61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61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61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61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61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61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61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61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61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61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61"/>
    </row>
    <row r="648" ht="15.75" customHeight="1">
      <c r="I648" s="77"/>
    </row>
    <row r="649" ht="15.75" customHeight="1">
      <c r="I649" s="77"/>
    </row>
    <row r="650" ht="15.75" customHeight="1">
      <c r="I650" s="77"/>
    </row>
    <row r="651" ht="15.75" customHeight="1">
      <c r="I651" s="77"/>
    </row>
    <row r="652" ht="15.75" customHeight="1">
      <c r="I652" s="77"/>
    </row>
    <row r="653" ht="15.75" customHeight="1">
      <c r="I653" s="77"/>
    </row>
    <row r="654" ht="15.75" customHeight="1">
      <c r="I654" s="77"/>
    </row>
    <row r="655" ht="15.75" customHeight="1">
      <c r="I655" s="77"/>
    </row>
    <row r="656" ht="15.75" customHeight="1">
      <c r="I656" s="77"/>
    </row>
    <row r="657" ht="15.75" customHeight="1">
      <c r="I657" s="77"/>
    </row>
    <row r="658" ht="15.75" customHeight="1">
      <c r="I658" s="77"/>
    </row>
    <row r="659" ht="15.75" customHeight="1">
      <c r="I659" s="77"/>
    </row>
    <row r="660" ht="15.75" customHeight="1">
      <c r="I660" s="77"/>
    </row>
    <row r="661" ht="15.75" customHeight="1">
      <c r="I661" s="77"/>
    </row>
    <row r="662" ht="15.75" customHeight="1">
      <c r="I662" s="77"/>
    </row>
    <row r="663" ht="15.75" customHeight="1">
      <c r="I663" s="77"/>
    </row>
    <row r="664" ht="15.75" customHeight="1">
      <c r="I664" s="77"/>
    </row>
    <row r="665" ht="15.75" customHeight="1">
      <c r="I665" s="77"/>
    </row>
    <row r="666" ht="15.75" customHeight="1">
      <c r="I666" s="77"/>
    </row>
    <row r="667" ht="15.75" customHeight="1">
      <c r="I667" s="77"/>
    </row>
    <row r="668" ht="15.75" customHeight="1">
      <c r="I668" s="77"/>
    </row>
    <row r="669" ht="15.75" customHeight="1">
      <c r="I669" s="77"/>
    </row>
    <row r="670" ht="15.75" customHeight="1">
      <c r="I670" s="77"/>
    </row>
    <row r="671" ht="15.75" customHeight="1">
      <c r="I671" s="77"/>
    </row>
    <row r="672" ht="15.75" customHeight="1">
      <c r="I672" s="77"/>
    </row>
    <row r="673" ht="15.75" customHeight="1">
      <c r="I673" s="77"/>
    </row>
    <row r="674" ht="15.75" customHeight="1">
      <c r="I674" s="77"/>
    </row>
    <row r="675" ht="15.75" customHeight="1">
      <c r="I675" s="77"/>
    </row>
    <row r="676" ht="15.75" customHeight="1">
      <c r="I676" s="77"/>
    </row>
    <row r="677" ht="15.75" customHeight="1">
      <c r="I677" s="77"/>
    </row>
    <row r="678" ht="15.75" customHeight="1">
      <c r="I678" s="77"/>
    </row>
    <row r="679" ht="15.75" customHeight="1">
      <c r="I679" s="77"/>
    </row>
    <row r="680" ht="15.75" customHeight="1">
      <c r="I680" s="77"/>
    </row>
    <row r="681" ht="15.75" customHeight="1">
      <c r="I681" s="77"/>
    </row>
    <row r="682" ht="15.75" customHeight="1">
      <c r="I682" s="77"/>
    </row>
    <row r="683" ht="15.75" customHeight="1">
      <c r="I683" s="77"/>
    </row>
    <row r="684" ht="15.75" customHeight="1">
      <c r="I684" s="77"/>
    </row>
    <row r="685" ht="15.75" customHeight="1">
      <c r="I685" s="77"/>
    </row>
    <row r="686" ht="15.75" customHeight="1">
      <c r="I686" s="77"/>
    </row>
    <row r="687" ht="15.75" customHeight="1">
      <c r="I687" s="77"/>
    </row>
    <row r="688" ht="15.75" customHeight="1">
      <c r="I688" s="77"/>
    </row>
    <row r="689" ht="15.75" customHeight="1">
      <c r="I689" s="77"/>
    </row>
    <row r="690" ht="15.75" customHeight="1">
      <c r="I690" s="77"/>
    </row>
    <row r="691" ht="15.75" customHeight="1">
      <c r="I691" s="77"/>
    </row>
    <row r="692" ht="15.75" customHeight="1">
      <c r="I692" s="77"/>
    </row>
    <row r="693" ht="15.75" customHeight="1">
      <c r="I693" s="77"/>
    </row>
    <row r="694" ht="15.75" customHeight="1">
      <c r="I694" s="77"/>
    </row>
    <row r="695" ht="15.75" customHeight="1">
      <c r="I695" s="77"/>
    </row>
    <row r="696" ht="15.75" customHeight="1">
      <c r="I696" s="77"/>
    </row>
    <row r="697" ht="15.75" customHeight="1">
      <c r="I697" s="77"/>
    </row>
    <row r="698" ht="15.75" customHeight="1">
      <c r="I698" s="77"/>
    </row>
    <row r="699" ht="15.75" customHeight="1">
      <c r="I699" s="77"/>
    </row>
    <row r="700" ht="15.75" customHeight="1">
      <c r="I700" s="77"/>
    </row>
    <row r="701" ht="15.75" customHeight="1">
      <c r="I701" s="77"/>
    </row>
    <row r="702" ht="15.75" customHeight="1">
      <c r="I702" s="77"/>
    </row>
    <row r="703" ht="15.75" customHeight="1">
      <c r="I703" s="77"/>
    </row>
    <row r="704" ht="15.75" customHeight="1">
      <c r="I704" s="77"/>
    </row>
    <row r="705" ht="15.75" customHeight="1">
      <c r="I705" s="77"/>
    </row>
    <row r="706" ht="15.75" customHeight="1">
      <c r="I706" s="77"/>
    </row>
    <row r="707" ht="15.75" customHeight="1">
      <c r="I707" s="77"/>
    </row>
    <row r="708" ht="15.75" customHeight="1">
      <c r="I708" s="77"/>
    </row>
    <row r="709" ht="15.75" customHeight="1">
      <c r="I709" s="77"/>
    </row>
    <row r="710" ht="15.75" customHeight="1">
      <c r="I710" s="77"/>
    </row>
    <row r="711" ht="15.75" customHeight="1">
      <c r="I711" s="77"/>
    </row>
    <row r="712" ht="15.75" customHeight="1">
      <c r="I712" s="77"/>
    </row>
    <row r="713" ht="15.75" customHeight="1">
      <c r="I713" s="77"/>
    </row>
    <row r="714" ht="15.75" customHeight="1">
      <c r="I714" s="77"/>
    </row>
    <row r="715" ht="15.75" customHeight="1">
      <c r="I715" s="77"/>
    </row>
    <row r="716" ht="15.75" customHeight="1">
      <c r="I716" s="77"/>
    </row>
    <row r="717" ht="15.75" customHeight="1">
      <c r="I717" s="77"/>
    </row>
    <row r="718" ht="15.75" customHeight="1">
      <c r="I718" s="77"/>
    </row>
    <row r="719" ht="15.75" customHeight="1">
      <c r="I719" s="77"/>
    </row>
    <row r="720" ht="15.75" customHeight="1">
      <c r="I720" s="77"/>
    </row>
    <row r="721" ht="15.75" customHeight="1">
      <c r="I721" s="77"/>
    </row>
    <row r="722" ht="15.75" customHeight="1">
      <c r="I722" s="77"/>
    </row>
    <row r="723" ht="15.75" customHeight="1">
      <c r="I723" s="77"/>
    </row>
    <row r="724" ht="15.75" customHeight="1">
      <c r="I724" s="77"/>
    </row>
    <row r="725" ht="15.75" customHeight="1">
      <c r="I725" s="77"/>
    </row>
    <row r="726" ht="15.75" customHeight="1">
      <c r="I726" s="77"/>
    </row>
    <row r="727" ht="15.75" customHeight="1">
      <c r="I727" s="77"/>
    </row>
    <row r="728" ht="15.75" customHeight="1">
      <c r="I728" s="77"/>
    </row>
    <row r="729" ht="15.75" customHeight="1">
      <c r="I729" s="77"/>
    </row>
    <row r="730" ht="15.75" customHeight="1">
      <c r="I730" s="77"/>
    </row>
    <row r="731" ht="15.75" customHeight="1">
      <c r="I731" s="77"/>
    </row>
    <row r="732" ht="15.75" customHeight="1">
      <c r="I732" s="77"/>
    </row>
    <row r="733" ht="15.75" customHeight="1">
      <c r="I733" s="77"/>
    </row>
    <row r="734" ht="15.75" customHeight="1">
      <c r="I734" s="77"/>
    </row>
    <row r="735" ht="15.75" customHeight="1">
      <c r="I735" s="77"/>
    </row>
    <row r="736" ht="15.75" customHeight="1">
      <c r="I736" s="77"/>
    </row>
    <row r="737" ht="15.75" customHeight="1">
      <c r="I737" s="77"/>
    </row>
    <row r="738" ht="15.75" customHeight="1">
      <c r="I738" s="77"/>
    </row>
    <row r="739" ht="15.75" customHeight="1">
      <c r="I739" s="77"/>
    </row>
    <row r="740" ht="15.75" customHeight="1">
      <c r="I740" s="77"/>
    </row>
    <row r="741" ht="15.75" customHeight="1">
      <c r="I741" s="77"/>
    </row>
    <row r="742" ht="15.75" customHeight="1">
      <c r="I742" s="77"/>
    </row>
    <row r="743" ht="15.75" customHeight="1">
      <c r="I743" s="77"/>
    </row>
    <row r="744" ht="15.75" customHeight="1">
      <c r="I744" s="77"/>
    </row>
    <row r="745" ht="15.75" customHeight="1">
      <c r="I745" s="77"/>
    </row>
    <row r="746" ht="15.75" customHeight="1">
      <c r="I746" s="77"/>
    </row>
    <row r="747" ht="15.75" customHeight="1">
      <c r="I747" s="77"/>
    </row>
    <row r="748" ht="15.75" customHeight="1">
      <c r="I748" s="77"/>
    </row>
    <row r="749" ht="15.75" customHeight="1">
      <c r="I749" s="77"/>
    </row>
    <row r="750" ht="15.75" customHeight="1">
      <c r="I750" s="77"/>
    </row>
    <row r="751" ht="15.75" customHeight="1">
      <c r="I751" s="77"/>
    </row>
    <row r="752" ht="15.75" customHeight="1">
      <c r="I752" s="77"/>
    </row>
    <row r="753" ht="15.75" customHeight="1">
      <c r="I753" s="77"/>
    </row>
    <row r="754" ht="15.75" customHeight="1">
      <c r="I754" s="77"/>
    </row>
    <row r="755" ht="15.75" customHeight="1">
      <c r="I755" s="77"/>
    </row>
    <row r="756" ht="15.75" customHeight="1">
      <c r="I756" s="77"/>
    </row>
    <row r="757" ht="15.75" customHeight="1">
      <c r="I757" s="77"/>
    </row>
    <row r="758" ht="15.75" customHeight="1">
      <c r="I758" s="77"/>
    </row>
    <row r="759" ht="15.75" customHeight="1">
      <c r="I759" s="77"/>
    </row>
    <row r="760" ht="15.75" customHeight="1">
      <c r="I760" s="77"/>
    </row>
    <row r="761" ht="15.75" customHeight="1">
      <c r="I761" s="77"/>
    </row>
    <row r="762" ht="15.75" customHeight="1">
      <c r="I762" s="77"/>
    </row>
    <row r="763" ht="15.75" customHeight="1">
      <c r="I763" s="77"/>
    </row>
    <row r="764" ht="15.75" customHeight="1">
      <c r="I764" s="77"/>
    </row>
    <row r="765" ht="15.75" customHeight="1">
      <c r="I765" s="77"/>
    </row>
    <row r="766" ht="15.75" customHeight="1">
      <c r="I766" s="77"/>
    </row>
    <row r="767" ht="15.75" customHeight="1">
      <c r="I767" s="77"/>
    </row>
    <row r="768" ht="15.75" customHeight="1">
      <c r="I768" s="77"/>
    </row>
    <row r="769" ht="15.75" customHeight="1">
      <c r="I769" s="77"/>
    </row>
    <row r="770" ht="15.75" customHeight="1">
      <c r="I770" s="77"/>
    </row>
    <row r="771" ht="15.75" customHeight="1">
      <c r="I771" s="77"/>
    </row>
    <row r="772" ht="15.75" customHeight="1">
      <c r="I772" s="77"/>
    </row>
    <row r="773" ht="15.75" customHeight="1">
      <c r="I773" s="77"/>
    </row>
    <row r="774" ht="15.75" customHeight="1">
      <c r="I774" s="77"/>
    </row>
    <row r="775" ht="15.75" customHeight="1">
      <c r="I775" s="77"/>
    </row>
    <row r="776" ht="15.75" customHeight="1">
      <c r="I776" s="77"/>
    </row>
    <row r="777" ht="15.75" customHeight="1">
      <c r="I777" s="77"/>
    </row>
    <row r="778" ht="15.75" customHeight="1">
      <c r="I778" s="77"/>
    </row>
    <row r="779" ht="15.75" customHeight="1">
      <c r="I779" s="77"/>
    </row>
    <row r="780" ht="15.75" customHeight="1">
      <c r="I780" s="77"/>
    </row>
    <row r="781" ht="15.75" customHeight="1">
      <c r="I781" s="77"/>
    </row>
    <row r="782" ht="15.75" customHeight="1">
      <c r="I782" s="77"/>
    </row>
    <row r="783" ht="15.75" customHeight="1">
      <c r="I783" s="77"/>
    </row>
    <row r="784" ht="15.75" customHeight="1">
      <c r="I784" s="77"/>
    </row>
    <row r="785" ht="15.75" customHeight="1">
      <c r="I785" s="77"/>
    </row>
    <row r="786" ht="15.75" customHeight="1">
      <c r="I786" s="77"/>
    </row>
    <row r="787" ht="15.75" customHeight="1">
      <c r="I787" s="77"/>
    </row>
    <row r="788" ht="15.75" customHeight="1">
      <c r="I788" s="77"/>
    </row>
    <row r="789" ht="15.75" customHeight="1">
      <c r="I789" s="77"/>
    </row>
    <row r="790" ht="15.75" customHeight="1">
      <c r="I790" s="77"/>
    </row>
    <row r="791" ht="15.75" customHeight="1">
      <c r="I791" s="77"/>
    </row>
    <row r="792" ht="15.75" customHeight="1">
      <c r="I792" s="77"/>
    </row>
    <row r="793" ht="15.75" customHeight="1">
      <c r="I793" s="77"/>
    </row>
    <row r="794" ht="15.75" customHeight="1">
      <c r="I794" s="77"/>
    </row>
    <row r="795" ht="15.75" customHeight="1">
      <c r="I795" s="77"/>
    </row>
    <row r="796" ht="15.75" customHeight="1">
      <c r="I796" s="77"/>
    </row>
    <row r="797" ht="15.75" customHeight="1">
      <c r="I797" s="77"/>
    </row>
    <row r="798" ht="15.75" customHeight="1">
      <c r="I798" s="77"/>
    </row>
    <row r="799" ht="15.75" customHeight="1">
      <c r="I799" s="77"/>
    </row>
    <row r="800" ht="15.75" customHeight="1">
      <c r="I800" s="77"/>
    </row>
    <row r="801" ht="15.75" customHeight="1">
      <c r="I801" s="77"/>
    </row>
    <row r="802" ht="15.75" customHeight="1">
      <c r="I802" s="77"/>
    </row>
    <row r="803" ht="15.75" customHeight="1">
      <c r="I803" s="77"/>
    </row>
    <row r="804" ht="15.75" customHeight="1">
      <c r="I804" s="77"/>
    </row>
    <row r="805" ht="15.75" customHeight="1">
      <c r="I805" s="77"/>
    </row>
    <row r="806" ht="15.75" customHeight="1">
      <c r="I806" s="77"/>
    </row>
    <row r="807" ht="15.75" customHeight="1">
      <c r="I807" s="77"/>
    </row>
    <row r="808" ht="15.75" customHeight="1">
      <c r="I808" s="77"/>
    </row>
    <row r="809" ht="15.75" customHeight="1">
      <c r="I809" s="77"/>
    </row>
    <row r="810" ht="15.75" customHeight="1">
      <c r="I810" s="77"/>
    </row>
    <row r="811" ht="15.75" customHeight="1">
      <c r="I811" s="77"/>
    </row>
    <row r="812" ht="15.75" customHeight="1">
      <c r="I812" s="77"/>
    </row>
    <row r="813" ht="15.75" customHeight="1">
      <c r="I813" s="77"/>
    </row>
    <row r="814" ht="15.75" customHeight="1">
      <c r="I814" s="77"/>
    </row>
    <row r="815" ht="15.75" customHeight="1">
      <c r="I815" s="77"/>
    </row>
    <row r="816" ht="15.75" customHeight="1">
      <c r="I816" s="77"/>
    </row>
    <row r="817" ht="15.75" customHeight="1">
      <c r="I817" s="77"/>
    </row>
    <row r="818" ht="15.75" customHeight="1">
      <c r="I818" s="77"/>
    </row>
    <row r="819" ht="15.75" customHeight="1">
      <c r="I819" s="77"/>
    </row>
    <row r="820" ht="15.75" customHeight="1">
      <c r="I820" s="77"/>
    </row>
    <row r="821" ht="15.75" customHeight="1">
      <c r="I821" s="77"/>
    </row>
    <row r="822" ht="15.75" customHeight="1">
      <c r="I822" s="77"/>
    </row>
    <row r="823" ht="15.75" customHeight="1">
      <c r="I823" s="77"/>
    </row>
    <row r="824" ht="15.75" customHeight="1">
      <c r="I824" s="77"/>
    </row>
    <row r="825" ht="15.75" customHeight="1">
      <c r="I825" s="77"/>
    </row>
    <row r="826" ht="15.75" customHeight="1">
      <c r="I826" s="77"/>
    </row>
    <row r="827" ht="15.75" customHeight="1">
      <c r="I827" s="77"/>
    </row>
    <row r="828" ht="15.75" customHeight="1">
      <c r="I828" s="77"/>
    </row>
    <row r="829" ht="15.75" customHeight="1">
      <c r="I829" s="77"/>
    </row>
    <row r="830" ht="15.75" customHeight="1">
      <c r="I830" s="77"/>
    </row>
    <row r="831" ht="15.75" customHeight="1">
      <c r="I831" s="77"/>
    </row>
    <row r="832" ht="15.75" customHeight="1">
      <c r="I832" s="77"/>
    </row>
    <row r="833" ht="15.75" customHeight="1">
      <c r="I833" s="77"/>
    </row>
    <row r="834" ht="15.75" customHeight="1">
      <c r="I834" s="77"/>
    </row>
    <row r="835" ht="15.75" customHeight="1">
      <c r="I835" s="77"/>
    </row>
    <row r="836" ht="15.75" customHeight="1">
      <c r="I836" s="77"/>
    </row>
    <row r="837" ht="15.75" customHeight="1">
      <c r="I837" s="77"/>
    </row>
    <row r="838" ht="15.75" customHeight="1">
      <c r="I838" s="77"/>
    </row>
    <row r="839" ht="15.75" customHeight="1">
      <c r="I839" s="77"/>
    </row>
    <row r="840" ht="15.75" customHeight="1">
      <c r="I840" s="77"/>
    </row>
    <row r="841" ht="15.75" customHeight="1">
      <c r="I841" s="77"/>
    </row>
    <row r="842" ht="15.75" customHeight="1">
      <c r="I842" s="77"/>
    </row>
    <row r="843" ht="15.75" customHeight="1">
      <c r="I843" s="77"/>
    </row>
    <row r="844" ht="15.75" customHeight="1">
      <c r="I844" s="77"/>
    </row>
    <row r="845" ht="15.75" customHeight="1">
      <c r="I845" s="77"/>
    </row>
    <row r="846" ht="15.75" customHeight="1">
      <c r="I846" s="77"/>
    </row>
    <row r="847" ht="15.75" customHeight="1">
      <c r="I847" s="77"/>
    </row>
    <row r="848" ht="15.75" customHeight="1">
      <c r="I848" s="77"/>
    </row>
    <row r="849" ht="15.75" customHeight="1">
      <c r="I849" s="77"/>
    </row>
    <row r="850" ht="15.75" customHeight="1">
      <c r="I850" s="77"/>
    </row>
    <row r="851" ht="15.75" customHeight="1">
      <c r="I851" s="77"/>
    </row>
    <row r="852" ht="15.75" customHeight="1">
      <c r="I852" s="77"/>
    </row>
    <row r="853" ht="15.75" customHeight="1">
      <c r="I853" s="77"/>
    </row>
    <row r="854" ht="15.75" customHeight="1">
      <c r="I854" s="77"/>
    </row>
    <row r="855" ht="15.75" customHeight="1">
      <c r="I855" s="77"/>
    </row>
    <row r="856" ht="15.75" customHeight="1">
      <c r="I856" s="77"/>
    </row>
    <row r="857" ht="15.75" customHeight="1">
      <c r="I857" s="77"/>
    </row>
    <row r="858" ht="15.75" customHeight="1">
      <c r="I858" s="77"/>
    </row>
    <row r="859" ht="15.75" customHeight="1">
      <c r="I859" s="77"/>
    </row>
    <row r="860" ht="15.75" customHeight="1">
      <c r="I860" s="77"/>
    </row>
    <row r="861" ht="15.75" customHeight="1">
      <c r="I861" s="77"/>
    </row>
    <row r="862" ht="15.75" customHeight="1">
      <c r="I862" s="77"/>
    </row>
    <row r="863" ht="15.75" customHeight="1">
      <c r="I863" s="77"/>
    </row>
    <row r="864" ht="15.75" customHeight="1">
      <c r="I864" s="77"/>
    </row>
    <row r="865" ht="15.75" customHeight="1">
      <c r="I865" s="77"/>
    </row>
    <row r="866" ht="15.75" customHeight="1">
      <c r="I866" s="77"/>
    </row>
    <row r="867" ht="15.75" customHeight="1">
      <c r="I867" s="77"/>
    </row>
    <row r="868" ht="15.75" customHeight="1">
      <c r="I868" s="77"/>
    </row>
    <row r="869" ht="15.75" customHeight="1">
      <c r="I869" s="77"/>
    </row>
    <row r="870" ht="15.75" customHeight="1">
      <c r="I870" s="77"/>
    </row>
    <row r="871" ht="15.75" customHeight="1">
      <c r="I871" s="77"/>
    </row>
    <row r="872" ht="15.75" customHeight="1">
      <c r="I872" s="77"/>
    </row>
    <row r="873" ht="15.75" customHeight="1">
      <c r="I873" s="77"/>
    </row>
    <row r="874" ht="15.75" customHeight="1">
      <c r="I874" s="77"/>
    </row>
    <row r="875" ht="15.75" customHeight="1">
      <c r="I875" s="77"/>
    </row>
    <row r="876" ht="15.75" customHeight="1">
      <c r="I876" s="77"/>
    </row>
    <row r="877" ht="15.75" customHeight="1">
      <c r="I877" s="77"/>
    </row>
    <row r="878" ht="15.75" customHeight="1">
      <c r="I878" s="77"/>
    </row>
    <row r="879" ht="15.75" customHeight="1">
      <c r="I879" s="77"/>
    </row>
    <row r="880" ht="15.75" customHeight="1">
      <c r="I880" s="77"/>
    </row>
    <row r="881" ht="15.75" customHeight="1">
      <c r="I881" s="77"/>
    </row>
    <row r="882" ht="15.75" customHeight="1">
      <c r="I882" s="77"/>
    </row>
    <row r="883" ht="15.75" customHeight="1">
      <c r="I883" s="77"/>
    </row>
    <row r="884" ht="15.75" customHeight="1">
      <c r="I884" s="77"/>
    </row>
    <row r="885" ht="15.75" customHeight="1">
      <c r="I885" s="77"/>
    </row>
    <row r="886" ht="15.75" customHeight="1">
      <c r="I886" s="77"/>
    </row>
    <row r="887" ht="15.75" customHeight="1">
      <c r="I887" s="77"/>
    </row>
    <row r="888" ht="15.75" customHeight="1">
      <c r="I888" s="77"/>
    </row>
    <row r="889" ht="15.75" customHeight="1">
      <c r="I889" s="77"/>
    </row>
    <row r="890" ht="15.75" customHeight="1">
      <c r="I890" s="77"/>
    </row>
    <row r="891" ht="15.75" customHeight="1">
      <c r="I891" s="77"/>
    </row>
    <row r="892" ht="15.75" customHeight="1">
      <c r="I892" s="77"/>
    </row>
    <row r="893" ht="15.75" customHeight="1">
      <c r="I893" s="77"/>
    </row>
    <row r="894" ht="15.75" customHeight="1">
      <c r="I894" s="77"/>
    </row>
    <row r="895" ht="15.75" customHeight="1">
      <c r="I895" s="77"/>
    </row>
    <row r="896" ht="15.75" customHeight="1">
      <c r="I896" s="77"/>
    </row>
    <row r="897" ht="15.75" customHeight="1">
      <c r="I897" s="77"/>
    </row>
    <row r="898" ht="15.75" customHeight="1">
      <c r="I898" s="77"/>
    </row>
    <row r="899" ht="15.75" customHeight="1">
      <c r="I899" s="77"/>
    </row>
    <row r="900" ht="15.75" customHeight="1">
      <c r="I900" s="77"/>
    </row>
    <row r="901" ht="15.75" customHeight="1">
      <c r="I901" s="77"/>
    </row>
    <row r="902" ht="15.75" customHeight="1">
      <c r="I902" s="77"/>
    </row>
    <row r="903" ht="15.75" customHeight="1">
      <c r="I903" s="77"/>
    </row>
    <row r="904" ht="15.75" customHeight="1">
      <c r="I904" s="77"/>
    </row>
    <row r="905" ht="15.75" customHeight="1">
      <c r="I905" s="77"/>
    </row>
    <row r="906" ht="15.75" customHeight="1">
      <c r="I906" s="77"/>
    </row>
    <row r="907" ht="15.75" customHeight="1">
      <c r="I907" s="77"/>
    </row>
    <row r="908" ht="15.75" customHeight="1">
      <c r="I908" s="77"/>
    </row>
    <row r="909" ht="15.75" customHeight="1">
      <c r="I909" s="77"/>
    </row>
    <row r="910" ht="15.75" customHeight="1">
      <c r="I910" s="77"/>
    </row>
    <row r="911" ht="15.75" customHeight="1">
      <c r="I911" s="77"/>
    </row>
    <row r="912" ht="15.75" customHeight="1">
      <c r="I912" s="77"/>
    </row>
    <row r="913" ht="15.75" customHeight="1">
      <c r="I913" s="77"/>
    </row>
    <row r="914" ht="15.75" customHeight="1">
      <c r="I914" s="77"/>
    </row>
    <row r="915" ht="15.75" customHeight="1">
      <c r="I915" s="77"/>
    </row>
    <row r="916" ht="15.75" customHeight="1">
      <c r="I916" s="77"/>
    </row>
    <row r="917" ht="15.75" customHeight="1">
      <c r="I917" s="77"/>
    </row>
    <row r="918" ht="15.75" customHeight="1">
      <c r="I918" s="77"/>
    </row>
    <row r="919" ht="15.75" customHeight="1">
      <c r="I919" s="77"/>
    </row>
    <row r="920" ht="15.75" customHeight="1">
      <c r="I920" s="77"/>
    </row>
    <row r="921" ht="15.75" customHeight="1">
      <c r="I921" s="77"/>
    </row>
    <row r="922" ht="15.75" customHeight="1">
      <c r="I922" s="77"/>
    </row>
    <row r="923" ht="15.75" customHeight="1">
      <c r="I923" s="77"/>
    </row>
    <row r="924" ht="15.75" customHeight="1">
      <c r="I924" s="77"/>
    </row>
    <row r="925" ht="15.75" customHeight="1">
      <c r="I925" s="77"/>
    </row>
    <row r="926" ht="15.75" customHeight="1">
      <c r="I926" s="77"/>
    </row>
    <row r="927" ht="15.75" customHeight="1">
      <c r="I927" s="77"/>
    </row>
    <row r="928" ht="15.75" customHeight="1">
      <c r="I928" s="77"/>
    </row>
    <row r="929" ht="15.75" customHeight="1">
      <c r="I929" s="77"/>
    </row>
    <row r="930" ht="15.75" customHeight="1">
      <c r="I930" s="77"/>
    </row>
    <row r="931" ht="15.75" customHeight="1">
      <c r="I931" s="77"/>
    </row>
    <row r="932" ht="15.75" customHeight="1">
      <c r="I932" s="77"/>
    </row>
    <row r="933" ht="15.75" customHeight="1">
      <c r="I933" s="77"/>
    </row>
    <row r="934" ht="15.75" customHeight="1">
      <c r="I934" s="77"/>
    </row>
    <row r="935" ht="15.75" customHeight="1">
      <c r="I935" s="77"/>
    </row>
    <row r="936" ht="15.75" customHeight="1">
      <c r="I936" s="77"/>
    </row>
    <row r="937" ht="15.75" customHeight="1">
      <c r="I937" s="77"/>
    </row>
    <row r="938" ht="15.75" customHeight="1">
      <c r="I938" s="77"/>
    </row>
    <row r="939" ht="15.75" customHeight="1">
      <c r="I939" s="77"/>
    </row>
    <row r="940" ht="15.75" customHeight="1">
      <c r="I940" s="77"/>
    </row>
    <row r="941" ht="15.75" customHeight="1">
      <c r="I941" s="77"/>
    </row>
    <row r="942" ht="15.75" customHeight="1">
      <c r="I942" s="77"/>
    </row>
    <row r="943" ht="15.75" customHeight="1">
      <c r="I943" s="77"/>
    </row>
    <row r="944" ht="15.75" customHeight="1">
      <c r="I944" s="77"/>
    </row>
    <row r="945" ht="15.75" customHeight="1">
      <c r="I945" s="77"/>
    </row>
    <row r="946" ht="15.75" customHeight="1">
      <c r="I946" s="77"/>
    </row>
    <row r="947" ht="15.75" customHeight="1">
      <c r="I947" s="77"/>
    </row>
    <row r="948" ht="15.75" customHeight="1">
      <c r="I948" s="77"/>
    </row>
    <row r="949" ht="15.75" customHeight="1">
      <c r="I949" s="77"/>
    </row>
    <row r="950" ht="15.75" customHeight="1">
      <c r="I950" s="77"/>
    </row>
    <row r="951" ht="15.75" customHeight="1">
      <c r="I951" s="77"/>
    </row>
    <row r="952" ht="15.75" customHeight="1">
      <c r="I952" s="77"/>
    </row>
    <row r="953" ht="15.75" customHeight="1">
      <c r="I953" s="77"/>
    </row>
    <row r="954" ht="15.75" customHeight="1">
      <c r="I954" s="77"/>
    </row>
    <row r="955" ht="15.75" customHeight="1">
      <c r="I955" s="77"/>
    </row>
    <row r="956" ht="15.75" customHeight="1">
      <c r="I956" s="77"/>
    </row>
    <row r="957" ht="15.75" customHeight="1">
      <c r="I957" s="77"/>
    </row>
    <row r="958" ht="15.75" customHeight="1">
      <c r="I958" s="77"/>
    </row>
    <row r="959" ht="15.75" customHeight="1">
      <c r="I959" s="77"/>
    </row>
    <row r="960" ht="15.75" customHeight="1">
      <c r="I960" s="77"/>
    </row>
    <row r="961" ht="15.75" customHeight="1">
      <c r="I961" s="77"/>
    </row>
    <row r="962" ht="15.75" customHeight="1">
      <c r="I962" s="77"/>
    </row>
    <row r="963" ht="15.75" customHeight="1">
      <c r="I963" s="77"/>
    </row>
    <row r="964" ht="15.75" customHeight="1">
      <c r="I964" s="77"/>
    </row>
    <row r="965" ht="15.75" customHeight="1">
      <c r="I965" s="77"/>
    </row>
    <row r="966" ht="15.75" customHeight="1">
      <c r="I966" s="77"/>
    </row>
    <row r="967" ht="15.75" customHeight="1">
      <c r="I967" s="77"/>
    </row>
    <row r="968" ht="15.75" customHeight="1">
      <c r="I968" s="77"/>
    </row>
    <row r="969" ht="15.75" customHeight="1">
      <c r="I969" s="77"/>
    </row>
    <row r="970" ht="15.75" customHeight="1">
      <c r="I970" s="77"/>
    </row>
    <row r="971" ht="15.75" customHeight="1">
      <c r="I971" s="77"/>
    </row>
    <row r="972" ht="15.75" customHeight="1">
      <c r="I972" s="77"/>
    </row>
    <row r="973" ht="15.75" customHeight="1">
      <c r="I973" s="77"/>
    </row>
    <row r="974" ht="15.75" customHeight="1">
      <c r="I974" s="77"/>
    </row>
    <row r="975" ht="15.75" customHeight="1">
      <c r="I975" s="77"/>
    </row>
    <row r="976" ht="15.75" customHeight="1">
      <c r="I976" s="77"/>
    </row>
    <row r="977" ht="15.75" customHeight="1">
      <c r="I977" s="77"/>
    </row>
    <row r="978" ht="15.75" customHeight="1">
      <c r="I978" s="77"/>
    </row>
    <row r="979" ht="15.75" customHeight="1">
      <c r="I979" s="77"/>
    </row>
    <row r="980" ht="15.75" customHeight="1">
      <c r="I980" s="77"/>
    </row>
    <row r="981" ht="15.75" customHeight="1">
      <c r="I981" s="77"/>
    </row>
    <row r="982" ht="15.75" customHeight="1">
      <c r="I982" s="77"/>
    </row>
    <row r="983" ht="15.75" customHeight="1">
      <c r="I983" s="77"/>
    </row>
    <row r="984" ht="15.75" customHeight="1">
      <c r="I984" s="77"/>
    </row>
    <row r="985" ht="15.75" customHeight="1">
      <c r="I985" s="77"/>
    </row>
    <row r="986" ht="15.75" customHeight="1">
      <c r="I986" s="77"/>
    </row>
    <row r="987" ht="15.75" customHeight="1">
      <c r="I987" s="77"/>
    </row>
    <row r="988" ht="15.75" customHeight="1">
      <c r="I988" s="77"/>
    </row>
    <row r="989" ht="15.75" customHeight="1">
      <c r="I989" s="77"/>
    </row>
    <row r="990" ht="15.75" customHeight="1">
      <c r="I990" s="77"/>
    </row>
    <row r="991" ht="15.75" customHeight="1">
      <c r="I991" s="77"/>
    </row>
    <row r="992" ht="15.75" customHeight="1">
      <c r="I992" s="77"/>
    </row>
    <row r="993" ht="15.75" customHeight="1">
      <c r="I993" s="77"/>
    </row>
    <row r="994" ht="15.75" customHeight="1">
      <c r="I994" s="77"/>
    </row>
    <row r="995" ht="15.75" customHeight="1">
      <c r="I995" s="77"/>
    </row>
    <row r="996" ht="15.75" customHeight="1">
      <c r="I996" s="77"/>
    </row>
    <row r="997" ht="15.75" customHeight="1">
      <c r="I997" s="77"/>
    </row>
    <row r="998" ht="15.75" customHeight="1">
      <c r="I998" s="77"/>
    </row>
    <row r="999" ht="15.75" customHeight="1">
      <c r="I999" s="77"/>
    </row>
    <row r="1000" ht="15.75" customHeight="1">
      <c r="I1000" s="77"/>
    </row>
  </sheetData>
  <customSheetViews>
    <customSheetView guid="{9544799A-CBD1-422B-B457-3D40282E5DF8}" filter="1" showAutoFilter="1">
      <autoFilter ref="$H$1:$H$1000"/>
      <extLst>
        <ext uri="GoogleSheetsCustomDataVersion1">
          <go:sheetsCustomData xmlns:go="http://customooxmlschemas.google.com/" filterViewId="1958578747"/>
        </ext>
      </extLst>
    </customSheetView>
    <customSheetView guid="{45C38CE2-B938-400F-8F5B-9D5F35C5B8D7}" filter="1" showAutoFilter="1">
      <autoFilter ref="$G$1:$G$1000"/>
      <extLst>
        <ext uri="GoogleSheetsCustomDataVersion1">
          <go:sheetsCustomData xmlns:go="http://customooxmlschemas.google.com/" filterViewId="624876740"/>
        </ext>
      </extLst>
    </customSheetView>
  </customSheetViews>
  <mergeCells count="29">
    <mergeCell ref="K2:N4"/>
    <mergeCell ref="P2:R4"/>
    <mergeCell ref="U2:W4"/>
    <mergeCell ref="P6:P7"/>
    <mergeCell ref="Q6:Q7"/>
    <mergeCell ref="R6:R7"/>
    <mergeCell ref="P9:Q11"/>
    <mergeCell ref="K5:N7"/>
    <mergeCell ref="K10:N12"/>
    <mergeCell ref="K13:N15"/>
    <mergeCell ref="P13:P14"/>
    <mergeCell ref="Q13:Q14"/>
    <mergeCell ref="P16:S18"/>
    <mergeCell ref="K17:N19"/>
    <mergeCell ref="K27:N29"/>
    <mergeCell ref="P27:P28"/>
    <mergeCell ref="Q27:Q28"/>
    <mergeCell ref="R27:R28"/>
    <mergeCell ref="S27:S28"/>
    <mergeCell ref="K31:N33"/>
    <mergeCell ref="K34:N36"/>
    <mergeCell ref="K43:W44"/>
    <mergeCell ref="K20:N22"/>
    <mergeCell ref="P20:P21"/>
    <mergeCell ref="Q20:Q21"/>
    <mergeCell ref="R20:R21"/>
    <mergeCell ref="S20:S21"/>
    <mergeCell ref="P23:S25"/>
    <mergeCell ref="K24:N26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4"/>
    <hyperlink r:id="rId12" ref="I15"/>
    <hyperlink r:id="rId13" ref="I16"/>
    <hyperlink r:id="rId14" ref="I17"/>
    <hyperlink r:id="rId15" ref="I18"/>
    <hyperlink r:id="rId16" ref="I19"/>
    <hyperlink r:id="rId17" ref="I20"/>
    <hyperlink r:id="rId18" ref="I21"/>
    <hyperlink r:id="rId19" ref="I22"/>
    <hyperlink r:id="rId20" ref="I23"/>
    <hyperlink r:id="rId21" ref="I24"/>
    <hyperlink r:id="rId22" ref="I25"/>
    <hyperlink r:id="rId23" ref="I26"/>
    <hyperlink r:id="rId24" ref="I27"/>
    <hyperlink r:id="rId25" ref="I28"/>
    <hyperlink r:id="rId26" ref="I29"/>
    <hyperlink r:id="rId27" ref="I30"/>
    <hyperlink r:id="rId28" ref="I31"/>
    <hyperlink r:id="rId29" ref="I32"/>
    <hyperlink r:id="rId30" ref="I33"/>
    <hyperlink r:id="rId31" ref="I34"/>
    <hyperlink r:id="rId32" ref="I35"/>
    <hyperlink r:id="rId33" ref="I37"/>
    <hyperlink r:id="rId34" ref="I38"/>
    <hyperlink r:id="rId35" ref="I39"/>
    <hyperlink r:id="rId36" ref="I40"/>
    <hyperlink r:id="rId37" ref="I41"/>
    <hyperlink r:id="rId38" ref="I42"/>
    <hyperlink r:id="rId39" ref="I43"/>
    <hyperlink r:id="rId40" ref="I44"/>
    <hyperlink r:id="rId41" ref="I45"/>
    <hyperlink r:id="rId42" ref="I46"/>
    <hyperlink r:id="rId43" ref="I47"/>
    <hyperlink r:id="rId44" ref="I48"/>
    <hyperlink r:id="rId45" ref="I49"/>
    <hyperlink r:id="rId46" ref="I50"/>
    <hyperlink r:id="rId47" ref="I51"/>
    <hyperlink r:id="rId48" ref="I52"/>
    <hyperlink r:id="rId49" ref="I54"/>
    <hyperlink r:id="rId50" ref="I55"/>
    <hyperlink r:id="rId51" ref="I56"/>
    <hyperlink r:id="rId52" ref="I57"/>
    <hyperlink r:id="rId53" ref="I58"/>
    <hyperlink r:id="rId54" ref="I59"/>
    <hyperlink r:id="rId55" ref="I60"/>
    <hyperlink r:id="rId56" ref="I62"/>
    <hyperlink r:id="rId57" ref="I63"/>
    <hyperlink r:id="rId58" ref="I64"/>
    <hyperlink r:id="rId59" ref="I65"/>
    <hyperlink r:id="rId60" ref="I66"/>
    <hyperlink r:id="rId61" ref="I67"/>
    <hyperlink r:id="rId62" ref="I68"/>
    <hyperlink r:id="rId63" ref="I69"/>
    <hyperlink r:id="rId64" ref="I70"/>
    <hyperlink r:id="rId65" ref="I71"/>
    <hyperlink r:id="rId66" ref="I72"/>
    <hyperlink r:id="rId67" ref="I74"/>
    <hyperlink r:id="rId68" ref="I75"/>
    <hyperlink r:id="rId69" ref="I76"/>
    <hyperlink r:id="rId70" ref="I77"/>
    <hyperlink r:id="rId71" ref="I78"/>
    <hyperlink r:id="rId72" ref="I79"/>
    <hyperlink r:id="rId73" ref="I80"/>
    <hyperlink r:id="rId74" ref="I81"/>
    <hyperlink r:id="rId75" ref="I82"/>
    <hyperlink r:id="rId76" ref="I83"/>
    <hyperlink r:id="rId77" ref="I84"/>
    <hyperlink r:id="rId78" ref="I85"/>
    <hyperlink r:id="rId79" ref="I86"/>
    <hyperlink r:id="rId80" ref="I87"/>
    <hyperlink r:id="rId81" ref="I88"/>
    <hyperlink r:id="rId82" ref="I90"/>
    <hyperlink r:id="rId83" ref="I91"/>
    <hyperlink r:id="rId84" ref="I92"/>
    <hyperlink r:id="rId85" ref="I93"/>
    <hyperlink r:id="rId86" ref="I94"/>
    <hyperlink r:id="rId87" ref="I95"/>
    <hyperlink r:id="rId88" ref="I96"/>
    <hyperlink r:id="rId89" ref="I97"/>
    <hyperlink r:id="rId90" ref="I98"/>
    <hyperlink r:id="rId91" ref="I101"/>
    <hyperlink r:id="rId92" ref="I102"/>
    <hyperlink r:id="rId93" ref="I104"/>
    <hyperlink r:id="rId94" ref="I105"/>
    <hyperlink r:id="rId95" ref="I107"/>
    <hyperlink r:id="rId96" ref="I108"/>
    <hyperlink r:id="rId97" ref="I110"/>
    <hyperlink r:id="rId98" ref="I111"/>
    <hyperlink r:id="rId99" ref="I113"/>
    <hyperlink r:id="rId100" ref="I114"/>
    <hyperlink r:id="rId101" ref="I115"/>
    <hyperlink r:id="rId102" ref="I131"/>
    <hyperlink r:id="rId103" ref="I132"/>
    <hyperlink r:id="rId104" ref="I133"/>
    <hyperlink r:id="rId105" ref="I134"/>
    <hyperlink r:id="rId106" ref="I179"/>
    <hyperlink r:id="rId107" ref="I192"/>
    <hyperlink r:id="rId108" ref="I203"/>
    <hyperlink r:id="rId109" ref="I205"/>
    <hyperlink r:id="rId110" ref="I222"/>
    <hyperlink r:id="rId111" ref="I232"/>
    <hyperlink r:id="rId112" ref="I268"/>
    <hyperlink r:id="rId113" ref="I272"/>
    <hyperlink r:id="rId114" ref="I274"/>
    <hyperlink r:id="rId115" ref="I275"/>
    <hyperlink r:id="rId116" ref="I279"/>
    <hyperlink r:id="rId117" ref="I280"/>
    <hyperlink r:id="rId118" ref="I281"/>
    <hyperlink r:id="rId119" ref="I282"/>
    <hyperlink r:id="rId120" ref="I283"/>
    <hyperlink r:id="rId121" ref="I285"/>
    <hyperlink r:id="rId122" ref="I286"/>
    <hyperlink r:id="rId123" ref="I287"/>
    <hyperlink r:id="rId124" ref="I289"/>
    <hyperlink r:id="rId125" ref="I291"/>
    <hyperlink r:id="rId126" ref="I293"/>
    <hyperlink r:id="rId127" ref="I294"/>
    <hyperlink r:id="rId128" ref="I295"/>
    <hyperlink r:id="rId129" ref="I304"/>
    <hyperlink r:id="rId130" ref="I318"/>
    <hyperlink r:id="rId131" ref="I321"/>
    <hyperlink r:id="rId132" ref="I322"/>
    <hyperlink r:id="rId133" ref="I325"/>
    <hyperlink r:id="rId134" ref="I326"/>
    <hyperlink r:id="rId135" ref="I327"/>
    <hyperlink r:id="rId136" ref="I328"/>
    <hyperlink r:id="rId137" ref="I329"/>
    <hyperlink r:id="rId138" ref="I332"/>
    <hyperlink r:id="rId139" ref="I333"/>
    <hyperlink r:id="rId140" ref="I335"/>
    <hyperlink r:id="rId141" ref="I337"/>
    <hyperlink r:id="rId142" ref="I338"/>
    <hyperlink r:id="rId143" ref="I339"/>
    <hyperlink r:id="rId144" ref="I340"/>
    <hyperlink r:id="rId145" ref="I342"/>
    <hyperlink r:id="rId146" ref="I344"/>
    <hyperlink r:id="rId147" ref="I346"/>
    <hyperlink r:id="rId148" ref="I352"/>
    <hyperlink r:id="rId149" ref="I357"/>
    <hyperlink r:id="rId150" ref="I358"/>
    <hyperlink r:id="rId151" ref="I364"/>
    <hyperlink r:id="rId152" ref="I366"/>
    <hyperlink r:id="rId153" ref="I368"/>
    <hyperlink r:id="rId154" ref="I369"/>
    <hyperlink r:id="rId155" ref="I370"/>
    <hyperlink r:id="rId156" ref="I371"/>
    <hyperlink r:id="rId157" ref="I372"/>
    <hyperlink r:id="rId158" ref="I374"/>
    <hyperlink r:id="rId159" ref="I375"/>
    <hyperlink r:id="rId160" ref="I377"/>
    <hyperlink r:id="rId161" ref="I378"/>
    <hyperlink r:id="rId162" ref="I382"/>
    <hyperlink r:id="rId163" ref="I384"/>
    <hyperlink r:id="rId164" ref="I385"/>
    <hyperlink r:id="rId165" ref="I387"/>
    <hyperlink r:id="rId166" ref="I390"/>
    <hyperlink r:id="rId167" ref="I392"/>
    <hyperlink r:id="rId168" ref="I393"/>
    <hyperlink r:id="rId169" ref="I394"/>
    <hyperlink r:id="rId170" ref="I395"/>
    <hyperlink r:id="rId171" ref="I398"/>
    <hyperlink r:id="rId172" ref="I399"/>
    <hyperlink r:id="rId173" ref="I401"/>
    <hyperlink r:id="rId174" ref="I402"/>
    <hyperlink r:id="rId175" ref="I403"/>
    <hyperlink r:id="rId176" ref="I410"/>
    <hyperlink r:id="rId177" ref="I417"/>
    <hyperlink r:id="rId178" ref="I420"/>
    <hyperlink r:id="rId179" ref="I431"/>
    <hyperlink r:id="rId180" ref="I432"/>
    <hyperlink r:id="rId181" ref="I433"/>
    <hyperlink r:id="rId182" ref="I434"/>
    <hyperlink r:id="rId183" ref="I435"/>
    <hyperlink r:id="rId184" ref="I436"/>
    <hyperlink r:id="rId185" ref="I438"/>
    <hyperlink r:id="rId186" ref="I439"/>
    <hyperlink r:id="rId187" ref="I440"/>
    <hyperlink r:id="rId188" ref="I441"/>
    <hyperlink r:id="rId189" ref="I444"/>
    <hyperlink r:id="rId190" ref="I446"/>
  </hyperlinks>
  <printOptions/>
  <pageMargins bottom="0.75" footer="0.0" header="0.0" left="0.7" right="0.7" top="0.75"/>
  <pageSetup orientation="portrait"/>
  <drawing r:id="rId19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2019-04-11T15:16:52Z</dcterms:created>
  <dc:creator>CausaLenovo11</dc:creator>
</cp:coreProperties>
</file>