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de datos" sheetId="1" r:id="rId4"/>
    <sheet state="visible" name="Hoja1" sheetId="2" r:id="rId5"/>
  </sheets>
  <definedNames/>
  <calcPr/>
  <extLst>
    <ext uri="GoogleSheetsCustomDataVersion1">
      <go:sheetsCustomData xmlns:go="http://customooxmlschemas.google.com/" r:id="rId6" roundtripDataSignature="AMtx7mgm5D+nTycmPombLRLXKxXDzZ0DPw=="/>
    </ext>
  </extLst>
</workbook>
</file>

<file path=xl/sharedStrings.xml><?xml version="1.0" encoding="utf-8"?>
<sst xmlns="http://schemas.openxmlformats.org/spreadsheetml/2006/main" count="3258" uniqueCount="1126">
  <si>
    <t>Número</t>
  </si>
  <si>
    <t>Estado</t>
  </si>
  <si>
    <t>Fecha</t>
  </si>
  <si>
    <t>Nombre</t>
  </si>
  <si>
    <t>Edad</t>
  </si>
  <si>
    <t>Municipio</t>
  </si>
  <si>
    <t>Corporación</t>
  </si>
  <si>
    <t>Tipo</t>
  </si>
  <si>
    <t>Link</t>
  </si>
  <si>
    <t>Veracruz</t>
  </si>
  <si>
    <t>Jacobo Cortés Jiménez</t>
  </si>
  <si>
    <t>Hueyapan de Ocampo</t>
  </si>
  <si>
    <t>Federal</t>
  </si>
  <si>
    <t>Guardia</t>
  </si>
  <si>
    <t>https://bit.ly/2C8FdTY</t>
  </si>
  <si>
    <t>Policías asesinados 2020</t>
  </si>
  <si>
    <t>Policías asesinados por corporación</t>
  </si>
  <si>
    <t>Conteo de policías asesinados por estado</t>
  </si>
  <si>
    <t>Tamaulipas</t>
  </si>
  <si>
    <t>Víctor Manuel Alonso</t>
  </si>
  <si>
    <t>Nuevo Laredo</t>
  </si>
  <si>
    <t>Estatal</t>
  </si>
  <si>
    <t>Policía</t>
  </si>
  <si>
    <t>http://bit.ly/36GOY9S</t>
  </si>
  <si>
    <t>Oaxaca</t>
  </si>
  <si>
    <t>Alexander V. M.</t>
  </si>
  <si>
    <t>Matías Romero</t>
  </si>
  <si>
    <t>http://bit.ly/2uqn7g7</t>
  </si>
  <si>
    <t>S.N.</t>
  </si>
  <si>
    <t>Ciudad Victoria</t>
  </si>
  <si>
    <t>http://bit.ly/2FCzd8p</t>
  </si>
  <si>
    <t>Municipales</t>
  </si>
  <si>
    <t>Estatales</t>
  </si>
  <si>
    <t>Federales</t>
  </si>
  <si>
    <t>%</t>
  </si>
  <si>
    <t>Guanajuato</t>
  </si>
  <si>
    <t>Guerrero</t>
  </si>
  <si>
    <t xml:space="preserve">Omar Mendoza Pablo </t>
  </si>
  <si>
    <t>Acapulco</t>
  </si>
  <si>
    <t>Ministerial</t>
  </si>
  <si>
    <t>http://bit.ly/35qAj1f</t>
  </si>
  <si>
    <t>Estado de México</t>
  </si>
  <si>
    <t>Félix Reyes González</t>
  </si>
  <si>
    <t>Minantitlán</t>
  </si>
  <si>
    <t>http://bit.ly/2FnVre0</t>
  </si>
  <si>
    <t xml:space="preserve">Daniel G. </t>
  </si>
  <si>
    <t>Juventino Rosas</t>
  </si>
  <si>
    <t>http://bit.ly/2ZV1ikq</t>
  </si>
  <si>
    <t>Policías municipales asesinados por tipo</t>
  </si>
  <si>
    <t>Erick Yahir</t>
  </si>
  <si>
    <t xml:space="preserve">Tlalnepantla </t>
  </si>
  <si>
    <t>http://bit.ly/2QPZPb3</t>
  </si>
  <si>
    <t>Policías asesinados por día en 2020</t>
  </si>
  <si>
    <t>Chihuahua</t>
  </si>
  <si>
    <t>Puebla</t>
  </si>
  <si>
    <t>José Antonio O.</t>
  </si>
  <si>
    <t>Amozoc</t>
  </si>
  <si>
    <t>http://bit.ly/2tHp4En</t>
  </si>
  <si>
    <t>Michoacán</t>
  </si>
  <si>
    <t>Tomás Palma Vázquez</t>
  </si>
  <si>
    <t>Taxco de Alarcón</t>
  </si>
  <si>
    <t>http://bit.ly/35BlxFc</t>
  </si>
  <si>
    <t>Tránsito</t>
  </si>
  <si>
    <t>Ciudad de México</t>
  </si>
  <si>
    <t>Zacatecas</t>
  </si>
  <si>
    <t>Juan Carlos N.</t>
  </si>
  <si>
    <t>Calera</t>
  </si>
  <si>
    <t>Municipal</t>
  </si>
  <si>
    <t>http://bit.ly/39YPdQ3</t>
  </si>
  <si>
    <t>Baja Caliornia</t>
  </si>
  <si>
    <t>Miguel Hidalgo</t>
  </si>
  <si>
    <t>http://bit.ly/2sat0gL</t>
  </si>
  <si>
    <t>San Luis Potosí</t>
  </si>
  <si>
    <t>http://bit.ly/35CUERb</t>
  </si>
  <si>
    <t>Iván Palomares</t>
  </si>
  <si>
    <t>Silao</t>
  </si>
  <si>
    <t>http://bit.ly/37SlAOk</t>
  </si>
  <si>
    <t>Policías estatales asesinados por tipo</t>
  </si>
  <si>
    <t>Sonora</t>
  </si>
  <si>
    <t>Rodrigo Adolfo Ortiz</t>
  </si>
  <si>
    <t>Policías municipales asesinados por día en 2020</t>
  </si>
  <si>
    <t>Gustavo A. Madero</t>
  </si>
  <si>
    <t>http://bit.ly/2t6u85A</t>
  </si>
  <si>
    <t>José Guadalupe</t>
  </si>
  <si>
    <t>Guadalupe</t>
  </si>
  <si>
    <t>http://bit.ly/2Titc8C</t>
  </si>
  <si>
    <t>Penitenciario</t>
  </si>
  <si>
    <t>Jalisco</t>
  </si>
  <si>
    <t>Churumuco</t>
  </si>
  <si>
    <t>http://bit.ly/35RpMfV</t>
  </si>
  <si>
    <t>Colima</t>
  </si>
  <si>
    <t>Tabasco</t>
  </si>
  <si>
    <t>Huimanguillo</t>
  </si>
  <si>
    <t>http://bit.ly/37YUCEO</t>
  </si>
  <si>
    <t>Mónico Lioda</t>
  </si>
  <si>
    <t>Aldama</t>
  </si>
  <si>
    <t>http://bit.ly/2tkPdZT</t>
  </si>
  <si>
    <t>Morelos</t>
  </si>
  <si>
    <t>Alejandro Cesáreo Casarín Montiel</t>
  </si>
  <si>
    <t>Policías federales asesinados por tipo</t>
  </si>
  <si>
    <t>Juan Martín N.</t>
  </si>
  <si>
    <t>Soledad de Graciano Sánchez</t>
  </si>
  <si>
    <t>http://bit.ly/2NsbCeF</t>
  </si>
  <si>
    <t>Policías estatales asesinados por día en 2020</t>
  </si>
  <si>
    <t>Nuevo León</t>
  </si>
  <si>
    <t xml:space="preserve">Armando N. </t>
  </si>
  <si>
    <t>Tultitlán</t>
  </si>
  <si>
    <t>http://bit.ly/38aAqjt</t>
  </si>
  <si>
    <t>Querétaro</t>
  </si>
  <si>
    <t>Gonzalo A.</t>
  </si>
  <si>
    <t>Martínez de la Torre</t>
  </si>
  <si>
    <t>http://bit.ly/2u71Mbm</t>
  </si>
  <si>
    <t>Guardias</t>
  </si>
  <si>
    <t>Hidalgo</t>
  </si>
  <si>
    <t>Eduardo N.</t>
  </si>
  <si>
    <t>Cuernavaca</t>
  </si>
  <si>
    <t>http://bit.ly/38kIXjS</t>
  </si>
  <si>
    <t>Sinaloa</t>
  </si>
  <si>
    <t>Edgardo E.</t>
  </si>
  <si>
    <t>Morelia</t>
  </si>
  <si>
    <t>http://bit.ly/377tZxs</t>
  </si>
  <si>
    <t>Quintana Roo</t>
  </si>
  <si>
    <t>Iztapalapa</t>
  </si>
  <si>
    <t>http://bit.ly/3asBCQV</t>
  </si>
  <si>
    <t>Coahuila</t>
  </si>
  <si>
    <t>Chiapas</t>
  </si>
  <si>
    <t>http://bit.ly/37e2AKg</t>
  </si>
  <si>
    <t>Policías federales asesinados por día en 2020</t>
  </si>
  <si>
    <t>Durango</t>
  </si>
  <si>
    <t>http://bit.ly/36iBvo4</t>
  </si>
  <si>
    <t>Nayarit</t>
  </si>
  <si>
    <t>Yucatán</t>
  </si>
  <si>
    <t>José Isay Montoya Lara</t>
  </si>
  <si>
    <t>Villa del Carbón</t>
  </si>
  <si>
    <t>http://bit.ly/2tpXXhD</t>
  </si>
  <si>
    <t>Tlaxcala</t>
  </si>
  <si>
    <t>Abraham N.</t>
  </si>
  <si>
    <t>Toluca</t>
  </si>
  <si>
    <t>http://bit.ly/3aG1dpU</t>
  </si>
  <si>
    <t>Aguascalientes</t>
  </si>
  <si>
    <t>Oscar René Cervantes de la Rosa</t>
  </si>
  <si>
    <t>Reynosa</t>
  </si>
  <si>
    <t>http://bit.ly/2RAHCyo</t>
  </si>
  <si>
    <t>Baja California Sur</t>
  </si>
  <si>
    <t>Francisco Martín Vargas Lara</t>
  </si>
  <si>
    <t>Apaseo el Grande</t>
  </si>
  <si>
    <t>http://bit.ly/2ux8yY0</t>
  </si>
  <si>
    <t>Campeche</t>
  </si>
  <si>
    <t>Baja California</t>
  </si>
  <si>
    <t>Marco Antonio Reyes Nahum</t>
  </si>
  <si>
    <t>Tijuana</t>
  </si>
  <si>
    <t>http://bit.ly/3aFl0FR</t>
  </si>
  <si>
    <t xml:space="preserve">Teocaltiche </t>
  </si>
  <si>
    <t>http://bit.ly/3aIpQSV</t>
  </si>
  <si>
    <t>Total</t>
  </si>
  <si>
    <t>César Javier Salomón Álvarez</t>
  </si>
  <si>
    <t>Celaya</t>
  </si>
  <si>
    <t>http://bit.ly/2O24N3W</t>
  </si>
  <si>
    <t xml:space="preserve">Beatriz Adriana N. </t>
  </si>
  <si>
    <t>Teocaltiche</t>
  </si>
  <si>
    <t>http://bit.ly/31Bk9lD</t>
  </si>
  <si>
    <t>Juan José Hernández de la Cruz</t>
  </si>
  <si>
    <t>Centla</t>
  </si>
  <si>
    <t>http://bit.ly/2U75H33</t>
  </si>
  <si>
    <t>Número de policías asesinados por mes durante 2020</t>
  </si>
  <si>
    <t>Salinas Victoria</t>
  </si>
  <si>
    <t>http://bit.ly/2RwTjaP</t>
  </si>
  <si>
    <t>Marcos Caamaño García</t>
  </si>
  <si>
    <t>Izúcar de Matamoros</t>
  </si>
  <si>
    <t>http://bit.ly/37BOylE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</si>
  <si>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</si>
  <si>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</si>
  <si>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</si>
  <si>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</si>
  <si>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</si>
  <si>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</si>
  <si>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</si>
  <si>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</si>
  <si>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</si>
  <si>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</si>
  <si>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</si>
  <si>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</si>
  <si>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Angel Valentín  Chacón</t>
  </si>
  <si>
    <t>Cuauhtémoc</t>
  </si>
  <si>
    <t>http://bit.ly/37ABihd</t>
  </si>
  <si>
    <t>Miguel Ramos Rojo</t>
  </si>
  <si>
    <t>Luis Gerardo de León Amador</t>
  </si>
  <si>
    <t>Nava</t>
  </si>
  <si>
    <t>http://bit.ly/2t9yGIm</t>
  </si>
  <si>
    <t>René Mejía Cisneros</t>
  </si>
  <si>
    <t>Chimalhuacán</t>
  </si>
  <si>
    <t>http://bit.ly/2RAHGQ2</t>
  </si>
  <si>
    <t>http://bit.ly/2UdQmxH</t>
  </si>
  <si>
    <t>Yuriria</t>
  </si>
  <si>
    <t>http://bit.ly/3aPVDRI</t>
  </si>
  <si>
    <t>Teodora</t>
  </si>
  <si>
    <t>Tulcingo del Valle</t>
  </si>
  <si>
    <t>http://bit.ly/2ucEKjV</t>
  </si>
  <si>
    <t>Lilia Guadalupe B.</t>
  </si>
  <si>
    <t>Jalapa de Díaz</t>
  </si>
  <si>
    <t>http://bit.ly/2GJodq2</t>
  </si>
  <si>
    <t>Isaac Daniel Flores Ramírez</t>
  </si>
  <si>
    <t>Ciudad Juárez</t>
  </si>
  <si>
    <t>http://bit.ly/2GTT2Zd</t>
  </si>
  <si>
    <t>Francisco Javier N.</t>
  </si>
  <si>
    <t>Culiacán</t>
  </si>
  <si>
    <t>http://bit.ly/2v3aGHu</t>
  </si>
  <si>
    <t xml:space="preserve">Gerardo O. C. </t>
  </si>
  <si>
    <t>Tula de Allende</t>
  </si>
  <si>
    <t>http://bit.ly/36To9ic</t>
  </si>
  <si>
    <t>http://bit.ly/2OpXm6U</t>
  </si>
  <si>
    <t>Clemente Blanco</t>
  </si>
  <si>
    <t>Atoyac</t>
  </si>
  <si>
    <t>http://bit.ly/2ujo7Ty</t>
  </si>
  <si>
    <t>Salvador N.</t>
  </si>
  <si>
    <t>San Francisco del Rincón</t>
  </si>
  <si>
    <t>http://bit.ly/2GWIFUI</t>
  </si>
  <si>
    <t>Osberto Noé Alcántar Herrera</t>
  </si>
  <si>
    <t>Uruapan</t>
  </si>
  <si>
    <t>http://bit.ly/397lz9N</t>
  </si>
  <si>
    <t>Herculano N.</t>
  </si>
  <si>
    <t>http://bit.ly/2H0xWbz</t>
  </si>
  <si>
    <t>José Antonio Martínez Díaz</t>
  </si>
  <si>
    <t>Tecate</t>
  </si>
  <si>
    <t>http://bit.ly/2SshQga</t>
  </si>
  <si>
    <t>Lauro Cruz Cobix</t>
  </si>
  <si>
    <t>http://bit.ly/2utqbs2</t>
  </si>
  <si>
    <t>Fernando N.</t>
  </si>
  <si>
    <t>Paintla</t>
  </si>
  <si>
    <t>http://bit.ly/2OACNol</t>
  </si>
  <si>
    <t xml:space="preserve">William N. </t>
  </si>
  <si>
    <t>http://bit.ly/2H6c3YE</t>
  </si>
  <si>
    <t>Ismael N.</t>
  </si>
  <si>
    <t>Nancy M. B.</t>
  </si>
  <si>
    <t>Hidalgo del Parral</t>
  </si>
  <si>
    <t>http://bit.ly/31B2H0h</t>
  </si>
  <si>
    <t>José Francisco Holguín Hermosillo</t>
  </si>
  <si>
    <t>Hermosillo</t>
  </si>
  <si>
    <t>http://bit.ly/38rwB9O</t>
  </si>
  <si>
    <t xml:space="preserve">Onésimo N. </t>
  </si>
  <si>
    <t>Miacatlán</t>
  </si>
  <si>
    <t>http://bit.ly/2upQU9d</t>
  </si>
  <si>
    <t>Víctor Manuel Muñoz Nieves</t>
  </si>
  <si>
    <t>http://bit.ly/3bC4U0i</t>
  </si>
  <si>
    <t>Saúl Espinoza González</t>
  </si>
  <si>
    <t>Irapuato</t>
  </si>
  <si>
    <t>http://bit.ly/2ON3WEJ</t>
  </si>
  <si>
    <t>Irving Manuel Mendoza Ortega</t>
  </si>
  <si>
    <t>http://bit.ly/38oycNH</t>
  </si>
  <si>
    <t>Alberto Morales Pérez</t>
  </si>
  <si>
    <t>Otumba</t>
  </si>
  <si>
    <t>http://bit.ly/2vCi5h7</t>
  </si>
  <si>
    <t>Marcos Javier Luján Rosales</t>
  </si>
  <si>
    <t>http://bit.ly/38JmZHO</t>
  </si>
  <si>
    <t>Luis Contreras</t>
  </si>
  <si>
    <t>http://bit.ly/38K5De3</t>
  </si>
  <si>
    <t>Raymundo Elmer Prior Reyes</t>
  </si>
  <si>
    <t>San Juan Evanelista</t>
  </si>
  <si>
    <t>https://bit.ly/3dreQdG</t>
  </si>
  <si>
    <t>Carlos O.</t>
  </si>
  <si>
    <t>Zamora</t>
  </si>
  <si>
    <t>http://bit.ly/2HCdYEr</t>
  </si>
  <si>
    <t>Leslie R.</t>
  </si>
  <si>
    <t>Guaymas</t>
  </si>
  <si>
    <t>http://bit.ly/2P7eU82</t>
  </si>
  <si>
    <t>David Rodríguez</t>
  </si>
  <si>
    <t>http://bit.ly/38NomFB</t>
  </si>
  <si>
    <t>Alexis Leal Santiago</t>
  </si>
  <si>
    <t>Córdoba</t>
  </si>
  <si>
    <t>http://bit.ly/2TdfXo6</t>
  </si>
  <si>
    <t>Jesús Vázquez López</t>
  </si>
  <si>
    <t>José Ángel Aguilar Vega</t>
  </si>
  <si>
    <t>Jesús Román Osorio Jácome</t>
  </si>
  <si>
    <t>Benito N.</t>
  </si>
  <si>
    <t>Tecoanapa</t>
  </si>
  <si>
    <t>http://bit.ly/2w0IUvM</t>
  </si>
  <si>
    <t>Lauro A.C.</t>
  </si>
  <si>
    <t xml:space="preserve">Magdalena Apasco </t>
  </si>
  <si>
    <t>http://bit.ly/2VkMN9r</t>
  </si>
  <si>
    <t>Fernando Roble Linares</t>
  </si>
  <si>
    <t>http://bit.ly/3cavw8O</t>
  </si>
  <si>
    <t>Decanini Marmolejo</t>
  </si>
  <si>
    <t>http://bit.ly/38banZ6</t>
  </si>
  <si>
    <t>Adilene Orozco Jacinto</t>
  </si>
  <si>
    <t>http://bit.ly/2VrXWVV</t>
  </si>
  <si>
    <t>Emilio Guzmán</t>
  </si>
  <si>
    <t>Monterrey</t>
  </si>
  <si>
    <t>http://bit.ly/2Tn6QRR</t>
  </si>
  <si>
    <t>Martín Rodríguez Mendoza</t>
  </si>
  <si>
    <t>http://bit.ly/2Tl4rIG</t>
  </si>
  <si>
    <t>Manzanillo</t>
  </si>
  <si>
    <t>http://bit.ly/32QsJNU</t>
  </si>
  <si>
    <t>José Fernando Mejía Díaz</t>
  </si>
  <si>
    <t>León</t>
  </si>
  <si>
    <t>http://bit.ly/39n4ol8</t>
  </si>
  <si>
    <t>Nopala de Villagrán</t>
  </si>
  <si>
    <t>http://bit.ly/2VXGdpo</t>
  </si>
  <si>
    <t>Celestino N.</t>
  </si>
  <si>
    <t>Zihuatanejo</t>
  </si>
  <si>
    <t>http://bit.ly/2Iz5G0I</t>
  </si>
  <si>
    <t>Claudia N.</t>
  </si>
  <si>
    <t>http://bit.ly/2IxyKWn</t>
  </si>
  <si>
    <t>Saúl Santín</t>
  </si>
  <si>
    <t>http://bit.ly/39Nx9YF</t>
  </si>
  <si>
    <t>San Juan del Río</t>
  </si>
  <si>
    <t>http://bit.ly/39GHJ3q</t>
  </si>
  <si>
    <t>Alejandro Navarro Delgado</t>
  </si>
  <si>
    <t>Tláhuac</t>
  </si>
  <si>
    <t>http://bit.ly/3cCCfZk</t>
  </si>
  <si>
    <t xml:space="preserve">Mario Ulises Hernández Flores </t>
  </si>
  <si>
    <t>Benito Juárez</t>
  </si>
  <si>
    <t>http://bit.ly/2IySEjG</t>
  </si>
  <si>
    <t>Alberto Méndez</t>
  </si>
  <si>
    <t>Tarimoro</t>
  </si>
  <si>
    <t>http://bit.ly/2vIiSh5</t>
  </si>
  <si>
    <t>Edgar Manuel Rodríguez Zúñiga</t>
  </si>
  <si>
    <t>http://bit.ly/2TTq4P8</t>
  </si>
  <si>
    <t>Juan Francisco Chávez Ibarra</t>
  </si>
  <si>
    <t>Ensenada</t>
  </si>
  <si>
    <t>http://bit.ly/3aKaHiS</t>
  </si>
  <si>
    <t>Aldo Iván Baldovinos Aguilar</t>
  </si>
  <si>
    <t>http://bit.ly/2IIns1A</t>
  </si>
  <si>
    <t>José Luis Cortez Valdivia</t>
  </si>
  <si>
    <t>http://bit.ly/2IGBaSz</t>
  </si>
  <si>
    <t>Carlos N.</t>
  </si>
  <si>
    <t>Chilpancingo</t>
  </si>
  <si>
    <t>http://bit.ly/39KG7Wk</t>
  </si>
  <si>
    <t>José Armando González Gama</t>
  </si>
  <si>
    <t>Villa Nicolás Romero</t>
  </si>
  <si>
    <t>http://bit.ly/2W6TuME</t>
  </si>
  <si>
    <t>http://bit.ly/2Qc7fWr</t>
  </si>
  <si>
    <t>Juan Antonio Zumaya Arteaga</t>
  </si>
  <si>
    <t>http://bit.ly/38HQYz6</t>
  </si>
  <si>
    <t>Pascual Jiménez Cañedo</t>
  </si>
  <si>
    <t>Cuautepec</t>
  </si>
  <si>
    <t>http://bit.ly/3d0LCm2</t>
  </si>
  <si>
    <t>José Luis Montes Santos</t>
  </si>
  <si>
    <t>http://bit.ly/38OOxKU</t>
  </si>
  <si>
    <t>Manuel Alejandro N.</t>
  </si>
  <si>
    <t>Sahuayo</t>
  </si>
  <si>
    <t>https://bit.ly/3blwBJH</t>
  </si>
  <si>
    <t>David N.</t>
  </si>
  <si>
    <t>Zinacantepec</t>
  </si>
  <si>
    <t>https://bit.ly/399JsgJ</t>
  </si>
  <si>
    <t>Ramón C.L.</t>
  </si>
  <si>
    <t>Chetumal</t>
  </si>
  <si>
    <t>https://bit.ly/2QFw91b</t>
  </si>
  <si>
    <t>Juan Moreno Ríos</t>
  </si>
  <si>
    <t>Tolimán</t>
  </si>
  <si>
    <t>https://bit.ly/2xlHSLe</t>
  </si>
  <si>
    <t>Daniel Sánchez Estilla</t>
  </si>
  <si>
    <t>Pedro de Santiago de la Cruz</t>
  </si>
  <si>
    <t>Jacinto Sánchez García</t>
  </si>
  <si>
    <t>Cañada Morelos</t>
  </si>
  <si>
    <t>https://bit.ly/2Ueqi55</t>
  </si>
  <si>
    <t>Bácum</t>
  </si>
  <si>
    <t>https://bit.ly/39hgR98</t>
  </si>
  <si>
    <t>Cosoleacaque</t>
  </si>
  <si>
    <t>https://bit.ly/2Ue25vN</t>
  </si>
  <si>
    <t xml:space="preserve">Dante Báez </t>
  </si>
  <si>
    <t>Tonalá</t>
  </si>
  <si>
    <t>https://bit.ly/39cIMXK</t>
  </si>
  <si>
    <t>Rodrigo Espinosa Mejía</t>
  </si>
  <si>
    <t>https://bit.ly/2WF8nG3</t>
  </si>
  <si>
    <t>Alma González</t>
  </si>
  <si>
    <t>https://bit.ly/2wA2y2f</t>
  </si>
  <si>
    <t>Victor Valadez Martínez</t>
  </si>
  <si>
    <t>José Martínez Trujillo</t>
  </si>
  <si>
    <t>https://bit.ly/3akrLMU</t>
  </si>
  <si>
    <t>Carlos Ramón Zuñiga Saucedo</t>
  </si>
  <si>
    <t>https://bit.ly/33EdSX8</t>
  </si>
  <si>
    <t>Claudio Vega Muñoz</t>
  </si>
  <si>
    <t>https://bit.ly/3ahxoLu</t>
  </si>
  <si>
    <t>Mayra N.</t>
  </si>
  <si>
    <t>Sombrerete</t>
  </si>
  <si>
    <t>https://bit.ly/2J8aqdM</t>
  </si>
  <si>
    <t xml:space="preserve">Patricia N. </t>
  </si>
  <si>
    <t xml:space="preserve">Juan Antonio N. </t>
  </si>
  <si>
    <t>Diego N.</t>
  </si>
  <si>
    <t>Cuautitlán</t>
  </si>
  <si>
    <t>https://bit.ly/3adK7iz</t>
  </si>
  <si>
    <t>Marisela Patiño Mendoza</t>
  </si>
  <si>
    <t>https://bit.ly/2UudI0h</t>
  </si>
  <si>
    <t>Emanuel Novello Montes</t>
  </si>
  <si>
    <t>https://bit.ly/2QET0JU</t>
  </si>
  <si>
    <t>Pueblo Nuevo</t>
  </si>
  <si>
    <t>https://bit.ly/2Jbbhus</t>
  </si>
  <si>
    <t>Xóchitl N.</t>
  </si>
  <si>
    <t>https://bit.ly/3acqHdI</t>
  </si>
  <si>
    <t>Daniel Gallardo Salas</t>
  </si>
  <si>
    <t>https://bit.ly/2y3RZVn</t>
  </si>
  <si>
    <t>Jovel Pérez Meza</t>
  </si>
  <si>
    <t>https://bit.ly/2JdXYcN</t>
  </si>
  <si>
    <t>Iván Solorio Orozco</t>
  </si>
  <si>
    <t>https://bit.ly/39qXomt</t>
  </si>
  <si>
    <t>Elizabeth Lezama Jauregui</t>
  </si>
  <si>
    <t>Nanchital</t>
  </si>
  <si>
    <t>https://bit.ly/2w0AcOr</t>
  </si>
  <si>
    <t>Omar Malagón</t>
  </si>
  <si>
    <t>https://bit.ly/2UMCTeD</t>
  </si>
  <si>
    <t>Nochistlán</t>
  </si>
  <si>
    <t>https://bit.ly/3dG5X03</t>
  </si>
  <si>
    <t>Óscar Alejandro N.</t>
  </si>
  <si>
    <t>https://bit.ly/2wOjJ03</t>
  </si>
  <si>
    <t>Miguel Ángel Magaña Méndez</t>
  </si>
  <si>
    <t>Armería</t>
  </si>
  <si>
    <t>https://bit.ly/3awGJzb</t>
  </si>
  <si>
    <t>Diego Aguirre Santos</t>
  </si>
  <si>
    <t>Samantha N.</t>
  </si>
  <si>
    <t>https://bit.ly/2Uv6dHO</t>
  </si>
  <si>
    <t xml:space="preserve">Alfonso Bustamante </t>
  </si>
  <si>
    <t>https://bit.ly/3dFi7X4</t>
  </si>
  <si>
    <t xml:space="preserve">Antonio Sandoval González </t>
  </si>
  <si>
    <t>Ajalpan</t>
  </si>
  <si>
    <t>https://bit.ly/2Uy7nSX</t>
  </si>
  <si>
    <t>Erika N.</t>
  </si>
  <si>
    <t>https://bit.ly/2QUsHjh</t>
  </si>
  <si>
    <t>Jaral del Progreso</t>
  </si>
  <si>
    <t>https://bit.ly/2w5Vk5T</t>
  </si>
  <si>
    <t>https://bit.ly/3bKhLwo</t>
  </si>
  <si>
    <t>https://bit.ly/3bKi5v6</t>
  </si>
  <si>
    <t>Alan Salazar</t>
  </si>
  <si>
    <t>Álvaro Obregón</t>
  </si>
  <si>
    <t>https://bit.ly/2UDRESj</t>
  </si>
  <si>
    <t>Ángel N.</t>
  </si>
  <si>
    <t>Naucalpán</t>
  </si>
  <si>
    <t>https://bit.ly/2xPcpBG</t>
  </si>
  <si>
    <t>Juan José Vera</t>
  </si>
  <si>
    <t>Cortazar</t>
  </si>
  <si>
    <t>https://bit.ly/3bX8AZP</t>
  </si>
  <si>
    <t>Sergio Badillo García</t>
  </si>
  <si>
    <t>Nezahualcoyotl</t>
  </si>
  <si>
    <t>https://bit.ly/2VrVoFN</t>
  </si>
  <si>
    <t>Juan N.</t>
  </si>
  <si>
    <t>Tehuacán</t>
  </si>
  <si>
    <t>https://bit.ly/2xUVVHU</t>
  </si>
  <si>
    <t>https://bit.ly/3e3L5jM</t>
  </si>
  <si>
    <t>José Antonio Soler Aguilar</t>
  </si>
  <si>
    <t>Yautepec</t>
  </si>
  <si>
    <t>https://bit.ly/2xTnp0G</t>
  </si>
  <si>
    <t>José Manuel Alarcón Santos</t>
  </si>
  <si>
    <t>Leonardo Bravo</t>
  </si>
  <si>
    <t>https://bit.ly/3cgy7NJ</t>
  </si>
  <si>
    <t>Lucio López Jiménez</t>
  </si>
  <si>
    <t>José Luis Sánchez García</t>
  </si>
  <si>
    <t>Tecomán</t>
  </si>
  <si>
    <t>https://bit.ly/3ddaMNo</t>
  </si>
  <si>
    <t>Rogaciano Vásquez Orozco</t>
  </si>
  <si>
    <t>San Jacinto Amilpas</t>
  </si>
  <si>
    <t>https://bit.ly/3a6Siwb</t>
  </si>
  <si>
    <t>Juan Z.</t>
  </si>
  <si>
    <t>Aquila</t>
  </si>
  <si>
    <t>https://bit.ly/3el0dci</t>
  </si>
  <si>
    <t>Catalina Montalvo Tentzohua</t>
  </si>
  <si>
    <t>Ixhuatlancillo</t>
  </si>
  <si>
    <t>https://bit.ly/2xpKvMz</t>
  </si>
  <si>
    <t>Cristian N.</t>
  </si>
  <si>
    <t>Tlahuác</t>
  </si>
  <si>
    <t>https://bit.ly/3a7dEJL</t>
  </si>
  <si>
    <t>Hilario N.</t>
  </si>
  <si>
    <t>https://bit.ly/2V5Iq1f</t>
  </si>
  <si>
    <t>Alejandro Rangel</t>
  </si>
  <si>
    <t>https://bit.ly/2VoXshu</t>
  </si>
  <si>
    <t>https://bit.ly/2V8TR8C</t>
  </si>
  <si>
    <t>José Mario N.</t>
  </si>
  <si>
    <t>Reyna Aidé Mendoza Rosas</t>
  </si>
  <si>
    <t>https://bit.ly/2RDrw80</t>
  </si>
  <si>
    <t>Ahuatempan</t>
  </si>
  <si>
    <t>https://bit.ly/2KaXLY9</t>
  </si>
  <si>
    <t>Refugio Guzmán</t>
  </si>
  <si>
    <t>San Pedro Ixtlahuaca</t>
  </si>
  <si>
    <t>https://bit.ly/2wHSaFA</t>
  </si>
  <si>
    <t>Giovanni N.</t>
  </si>
  <si>
    <t>Coxcatlán</t>
  </si>
  <si>
    <t>https://bit.ly/2Kmp9CP</t>
  </si>
  <si>
    <t>Ramón Rosalío M. V.</t>
  </si>
  <si>
    <t>Bocoyna</t>
  </si>
  <si>
    <t>https://bit.ly/2VJO748</t>
  </si>
  <si>
    <t>Carlos Caraveo González</t>
  </si>
  <si>
    <t>https://bit.ly/2Km7Z8b</t>
  </si>
  <si>
    <t>Tula</t>
  </si>
  <si>
    <t>https://bit.ly/3auyXoU</t>
  </si>
  <si>
    <t>Francisco C.</t>
  </si>
  <si>
    <t>El Mante</t>
  </si>
  <si>
    <t>https://bit.ly/2KAjngZ</t>
  </si>
  <si>
    <t>Ramiro Montes González</t>
  </si>
  <si>
    <t xml:space="preserve">Martínez de la Torre </t>
  </si>
  <si>
    <t>https://bit.ly/2VErcse</t>
  </si>
  <si>
    <t>Nayeli Salas Mora</t>
  </si>
  <si>
    <t>https://bit.ly/2We0INd</t>
  </si>
  <si>
    <t>H.C.M</t>
  </si>
  <si>
    <t>https://bit.ly/2VQdPoT</t>
  </si>
  <si>
    <t>Víctor Manuel Ruiz Ponce</t>
  </si>
  <si>
    <t>https://bit.ly/2zPSzXI</t>
  </si>
  <si>
    <t>Marco Polo Márquez Tamayo</t>
  </si>
  <si>
    <t>Mexicali</t>
  </si>
  <si>
    <t>https://bit.ly/3dddtP2</t>
  </si>
  <si>
    <t>Saúl N.</t>
  </si>
  <si>
    <t>Apatzingán</t>
  </si>
  <si>
    <t>https://bit.ly/3b1gqk8</t>
  </si>
  <si>
    <t>Gabriela N.</t>
  </si>
  <si>
    <t>Diego Barraza Soto</t>
  </si>
  <si>
    <t>Lerdo</t>
  </si>
  <si>
    <t>https://bit.ly/3b22iXR</t>
  </si>
  <si>
    <t>Luis Guillermo Orozco Villanueva</t>
  </si>
  <si>
    <t>https://bit.ly/2WynG1X</t>
  </si>
  <si>
    <t>Luis Enrique Montoya Núñez</t>
  </si>
  <si>
    <t>https://bit.ly/2WCXLpQ</t>
  </si>
  <si>
    <t>https://bit.ly/3dwYAaf</t>
  </si>
  <si>
    <t>Luciano Serrano</t>
  </si>
  <si>
    <t>Tochtepec</t>
  </si>
  <si>
    <t>https://bit.ly/3fwMUq1</t>
  </si>
  <si>
    <t>Playa Vicente</t>
  </si>
  <si>
    <t>https://bit.ly/35H4nHC</t>
  </si>
  <si>
    <t xml:space="preserve">Julio N. </t>
  </si>
  <si>
    <t>https://bit.ly/2YSuWZd</t>
  </si>
  <si>
    <t xml:space="preserve">Luis Fernando N. </t>
  </si>
  <si>
    <t xml:space="preserve">Valentín N. </t>
  </si>
  <si>
    <t>Manuel Chacón López</t>
  </si>
  <si>
    <t>Huatusco</t>
  </si>
  <si>
    <t>https://bit.ly/2LoDL56</t>
  </si>
  <si>
    <t>José Daniel Romero Fourcade</t>
  </si>
  <si>
    <t>https://bit.ly/3fK107l</t>
  </si>
  <si>
    <t>Lázaro N.</t>
  </si>
  <si>
    <t>https://bit.ly/2YT7Rpj</t>
  </si>
  <si>
    <t>https://bit.ly/3fRRQpI</t>
  </si>
  <si>
    <t>Amalia N.</t>
  </si>
  <si>
    <t>Tlaquepaque</t>
  </si>
  <si>
    <t>https://bit.ly/3fORdx0</t>
  </si>
  <si>
    <t xml:space="preserve">Valentín Eduardo Torres Benítez </t>
  </si>
  <si>
    <t>https://bit.ly/3bwfXqs</t>
  </si>
  <si>
    <t>Orlando Antonio Rubalcava Flores</t>
  </si>
  <si>
    <t>Ciudad Obregón</t>
  </si>
  <si>
    <t>https://bit.ly/2ZhJkua</t>
  </si>
  <si>
    <t xml:space="preserve">Carmelo García Venancio </t>
  </si>
  <si>
    <t>https://bit.ly/2Tk8B2W</t>
  </si>
  <si>
    <t>Noemi Esperanza</t>
  </si>
  <si>
    <t>https://bit.ly/3e7Dcci</t>
  </si>
  <si>
    <t>Omar Nieves</t>
  </si>
  <si>
    <t>https://bit.ly/3g7ew5b</t>
  </si>
  <si>
    <t>Manuel Avendaño Rojas</t>
  </si>
  <si>
    <t>https://bit.ly/3e9Jqs2</t>
  </si>
  <si>
    <t>Feliz Herrera Herrera</t>
  </si>
  <si>
    <t>Tierra Blanca</t>
  </si>
  <si>
    <t>https://bit.ly/3gnqWpF</t>
  </si>
  <si>
    <t>Álvarez Coronado</t>
  </si>
  <si>
    <t>https://bit.ly/3bZe85z</t>
  </si>
  <si>
    <t>Carlos Andrés Ruvalcaba Villegas</t>
  </si>
  <si>
    <t>https://bit.ly/2XtW52k</t>
  </si>
  <si>
    <t>Rosalba Santillán Esqueda</t>
  </si>
  <si>
    <t>https://bit.ly/2LWaZJf</t>
  </si>
  <si>
    <t>Pedro Ignacio Gutiérrez Pineda</t>
  </si>
  <si>
    <t>José Manuel Mendoza Adriano</t>
  </si>
  <si>
    <t>https://bit.ly/36z5x8C</t>
  </si>
  <si>
    <t xml:space="preserve">Baltazar G. V. </t>
  </si>
  <si>
    <t>https://bit.ly/3gvtdz9</t>
  </si>
  <si>
    <t>Martín Raúl Bañales Magaña</t>
  </si>
  <si>
    <t>Ciudad Jiménez</t>
  </si>
  <si>
    <t>https://bit.ly/2ZIzi5F</t>
  </si>
  <si>
    <t>Valentín Díaz Reyes</t>
  </si>
  <si>
    <t>Jáltipan</t>
  </si>
  <si>
    <t>https://bit.ly/3gwcTyt</t>
  </si>
  <si>
    <t>Fredy de Jesús M.L.</t>
  </si>
  <si>
    <t>Tlacolula de Matamoros</t>
  </si>
  <si>
    <t>https://bit.ly/2ZQDnVw</t>
  </si>
  <si>
    <t>https://bit.ly/2zKFBuF</t>
  </si>
  <si>
    <t>https://bit.ly/2TSQPEk</t>
  </si>
  <si>
    <t>Oswaldo García Vallejo</t>
  </si>
  <si>
    <t>Jalostitlán</t>
  </si>
  <si>
    <t>https://bit.ly/2zDewd3</t>
  </si>
  <si>
    <t>https://bit.ly/2XM2BBJ</t>
  </si>
  <si>
    <t>San Martín de las Pirámides</t>
  </si>
  <si>
    <t>https://bit.ly/3chcrRe</t>
  </si>
  <si>
    <t>Enrique N.</t>
  </si>
  <si>
    <t>Ometepec</t>
  </si>
  <si>
    <t>https://bit.ly/2AuhMYh</t>
  </si>
  <si>
    <t>https://bit.ly/2Mpm59W</t>
  </si>
  <si>
    <t>Salud Z.</t>
  </si>
  <si>
    <t>https://bit.ly/2Au7IP1</t>
  </si>
  <si>
    <t>https://bit.ly/2XsohUk</t>
  </si>
  <si>
    <t>Arturo Delpino Valenciano</t>
  </si>
  <si>
    <t>San Pedro Almololoa</t>
  </si>
  <si>
    <t>https://bit.ly/305jryc</t>
  </si>
  <si>
    <t>Gonzalo N.</t>
  </si>
  <si>
    <t>Temascaltepec</t>
  </si>
  <si>
    <t>https://bit.ly/30k8oBt</t>
  </si>
  <si>
    <t>Juan Prisciliano Escobar</t>
  </si>
  <si>
    <t>Tlalpan</t>
  </si>
  <si>
    <t>https://bit.ly/371VlG0</t>
  </si>
  <si>
    <t>Juan Flore Ramírez</t>
  </si>
  <si>
    <t>https://bit.ly/3eUm5La</t>
  </si>
  <si>
    <t>Irving Martínez</t>
  </si>
  <si>
    <t>Iván Lara Pérez</t>
  </si>
  <si>
    <t>https://bit.ly/2UlsUxq</t>
  </si>
  <si>
    <t>Adrián Sánchez Torres</t>
  </si>
  <si>
    <t>https://bit.ly/2AMEuLo</t>
  </si>
  <si>
    <t>Abenamar Ruiz Gerónimo</t>
  </si>
  <si>
    <t>Marco Antonio Sánchez Méndez</t>
  </si>
  <si>
    <t>Rubicel Córdova Alpuche</t>
  </si>
  <si>
    <t>https://bit.ly/2Ycw7AB</t>
  </si>
  <si>
    <t>César David</t>
  </si>
  <si>
    <t>Chinicuila</t>
  </si>
  <si>
    <t>https://bit.ly/2XICigF</t>
  </si>
  <si>
    <t>Néstor Daniel</t>
  </si>
  <si>
    <t xml:space="preserve"> Joel Saraos Ruiz</t>
  </si>
  <si>
    <t>https://bit.ly/2AgwthB</t>
  </si>
  <si>
    <t>Esmeralda G.</t>
  </si>
  <si>
    <t>Ecatepec</t>
  </si>
  <si>
    <t>https://bit.ly/3dPaOLY</t>
  </si>
  <si>
    <t>Heriberto Rodríguez Álvarez</t>
  </si>
  <si>
    <t>https://bit.ly/2UtzLoA</t>
  </si>
  <si>
    <t>Luis Manuel Pacheco Chuc</t>
  </si>
  <si>
    <t>Progreso</t>
  </si>
  <si>
    <t>https://bit.ly/3fcd28B</t>
  </si>
  <si>
    <t>https://bit.ly/3hmUBA1</t>
  </si>
  <si>
    <t>Amado Mérida Ruiz</t>
  </si>
  <si>
    <t>Isla</t>
  </si>
  <si>
    <t>https://bit.ly/2zt7Def</t>
  </si>
  <si>
    <t>Acayucan</t>
  </si>
  <si>
    <t>https://bit.ly/3fsMkc8</t>
  </si>
  <si>
    <t>https://bit.ly/2ACMbE5</t>
  </si>
  <si>
    <t>Romita</t>
  </si>
  <si>
    <t>https://bit.ly/2C4RCMh</t>
  </si>
  <si>
    <t>Héctor Flores Morales</t>
  </si>
  <si>
    <t>La Peñita de Jaltemba</t>
  </si>
  <si>
    <t>https://bit.ly/2UTlsKb</t>
  </si>
  <si>
    <t>Miguel Ángel Martínez Morales</t>
  </si>
  <si>
    <t>Tapachula</t>
  </si>
  <si>
    <t>https://bit.ly/3eebTNN</t>
  </si>
  <si>
    <t>César Iván Marín</t>
  </si>
  <si>
    <t>https://bit.ly/3dfthQM</t>
  </si>
  <si>
    <t>Antonio del Moral Padilla</t>
  </si>
  <si>
    <t>Alain de Jesús Zataráin Castro</t>
  </si>
  <si>
    <t>https://bit.ly/2UVVLJ6</t>
  </si>
  <si>
    <t>José Fernando V.</t>
  </si>
  <si>
    <t>https://bit.ly/2YUuR5L</t>
  </si>
  <si>
    <t>José Luis García Gómez</t>
  </si>
  <si>
    <t>San Martín Texmelucan</t>
  </si>
  <si>
    <t>https://bit.ly/2V88etm</t>
  </si>
  <si>
    <t>https://bit.ly/3fL9wlV</t>
  </si>
  <si>
    <t xml:space="preserve">Blanca N. </t>
  </si>
  <si>
    <t>Xalapa</t>
  </si>
  <si>
    <t>https://bit.ly/3hYFhdi</t>
  </si>
  <si>
    <t>Juan Carlos T.A.</t>
  </si>
  <si>
    <t>https://bit.ly/3eAvubd</t>
  </si>
  <si>
    <t>Huandacareo</t>
  </si>
  <si>
    <t>https://bit.ly/2BCtf8B</t>
  </si>
  <si>
    <t>Javier Santos N.</t>
  </si>
  <si>
    <t>Zacapoaxtla</t>
  </si>
  <si>
    <t>https://bit.ly/2BfIF2F</t>
  </si>
  <si>
    <t xml:space="preserve">Rafael N. </t>
  </si>
  <si>
    <t>https://bit.ly/2BDJIJI</t>
  </si>
  <si>
    <t>Edgar N.</t>
  </si>
  <si>
    <t>Alejandro Filiberto N.</t>
  </si>
  <si>
    <t>https://bit.ly/31xwsRM</t>
  </si>
  <si>
    <t>Arturo Paez Martínez</t>
  </si>
  <si>
    <t>San José Iturbide</t>
  </si>
  <si>
    <t>https://bit.ly/2NKclb2</t>
  </si>
  <si>
    <t>https://bit.ly/2BQ0GEM</t>
  </si>
  <si>
    <t>https://bit.ly/2CQo5q1</t>
  </si>
  <si>
    <t>https://bit.ly/2VvZi1d</t>
  </si>
  <si>
    <t>https://bit.ly/31xCmT4</t>
  </si>
  <si>
    <t>Miguel Alonso Mendoza Jiménez</t>
  </si>
  <si>
    <t>Casas Grandes</t>
  </si>
  <si>
    <t>https://bit.ly/2NPO7fz</t>
  </si>
  <si>
    <t>https://bit.ly/2YKSlv2</t>
  </si>
  <si>
    <t>Marco Antonio N.</t>
  </si>
  <si>
    <t>Iguala</t>
  </si>
  <si>
    <t>https://bit.ly/3eXFdIx</t>
  </si>
  <si>
    <t>Jerécuaro</t>
  </si>
  <si>
    <t>https://bit.ly/3dW2nhs</t>
  </si>
  <si>
    <t>S.N</t>
  </si>
  <si>
    <t>Juárez</t>
  </si>
  <si>
    <t>https://bit.ly/2O2947a</t>
  </si>
  <si>
    <t>Prisciliano Pintor</t>
  </si>
  <si>
    <t>Uriangato</t>
  </si>
  <si>
    <t>https://bit.ly/3f7IftZ</t>
  </si>
  <si>
    <t>Berenice N</t>
  </si>
  <si>
    <t>Carlos Vera Segura</t>
  </si>
  <si>
    <t>https://bit.ly/3gzNQtc</t>
  </si>
  <si>
    <t>Felipe N</t>
  </si>
  <si>
    <t>Fresnillo</t>
  </si>
  <si>
    <t>https://bit.ly/2ZCpDvG</t>
  </si>
  <si>
    <t>Francisco Pérez de la Cruz</t>
  </si>
  <si>
    <t>Tuxtla Gutiérrez</t>
  </si>
  <si>
    <t>https://bit.ly/2NZtXjl</t>
  </si>
  <si>
    <t>Tepitac</t>
  </si>
  <si>
    <t>https://bit.ly/3gH4hnH</t>
  </si>
  <si>
    <t>Estos casos son los del 21 de junio, hay un doble registro</t>
  </si>
  <si>
    <t xml:space="preserve">S.N. </t>
  </si>
  <si>
    <t>https://bit.ly/3f7zy31</t>
  </si>
  <si>
    <t>Luis Cervantes</t>
  </si>
  <si>
    <t>Moroleón</t>
  </si>
  <si>
    <t>https://bit.ly/3ffStIG</t>
  </si>
  <si>
    <t>Samuel N</t>
  </si>
  <si>
    <t>Apaseo el alto</t>
  </si>
  <si>
    <t>https://bit.ly/2BToubd</t>
  </si>
  <si>
    <t>Julio César N</t>
  </si>
  <si>
    <t>Naucalpan</t>
  </si>
  <si>
    <t>https://bit.ly/2ZeRxi8</t>
  </si>
  <si>
    <t>Oblatos</t>
  </si>
  <si>
    <t>https://bit.ly/2O9ae0v</t>
  </si>
  <si>
    <t>https://bit.ly/3ei1cJc</t>
  </si>
  <si>
    <t>Cristina</t>
  </si>
  <si>
    <t>Comonfort</t>
  </si>
  <si>
    <t>https://bit.ly/3j0cOEq</t>
  </si>
  <si>
    <t>Jorge Herrera Reyes</t>
  </si>
  <si>
    <t>Pénjamo</t>
  </si>
  <si>
    <t>https://bit.ly/2OjhoPH</t>
  </si>
  <si>
    <t>Luis David N</t>
  </si>
  <si>
    <t>Matehuala</t>
  </si>
  <si>
    <t>https://bit.ly/32sVmCJ</t>
  </si>
  <si>
    <t>Abel González Rojas</t>
  </si>
  <si>
    <t>Villa Victoria</t>
  </si>
  <si>
    <t>https://bit.ly/2ZuLypQ</t>
  </si>
  <si>
    <t>Francisco Javier López Oros</t>
  </si>
  <si>
    <t>Soyopa</t>
  </si>
  <si>
    <t>https://bit.ly/2ZyBewM</t>
  </si>
  <si>
    <t>https://bit.ly/30l2xtP</t>
  </si>
  <si>
    <t>Edmundo Saavedra Luna</t>
  </si>
  <si>
    <t>Tezonapa</t>
  </si>
  <si>
    <t>https://bit.ly/2OzBYLO</t>
  </si>
  <si>
    <t>Jesús Manuel Soto</t>
  </si>
  <si>
    <t>https://bit.ly/2E2Oi5u</t>
  </si>
  <si>
    <t xml:space="preserve">Matehuala </t>
  </si>
  <si>
    <t>https://bit.ly/3jEHyLx</t>
  </si>
  <si>
    <t>Misantla</t>
  </si>
  <si>
    <t>https://bit.ly/2P3fZNX</t>
  </si>
  <si>
    <t>Jesús Miranda</t>
  </si>
  <si>
    <t xml:space="preserve">Hermosillo </t>
  </si>
  <si>
    <t>https://bit.ly/3hquyXU</t>
  </si>
  <si>
    <t>Jamapa</t>
  </si>
  <si>
    <t>https://bit.ly/330madK</t>
  </si>
  <si>
    <t xml:space="preserve">Isau González </t>
  </si>
  <si>
    <t>Salina Cruz</t>
  </si>
  <si>
    <t>https://bit.ly/336uZmp</t>
  </si>
  <si>
    <t>Miguel Ángel Canseco</t>
  </si>
  <si>
    <t>Juchitán</t>
  </si>
  <si>
    <t>https://bit.ly/2Ddx2da</t>
  </si>
  <si>
    <t>Victor Ismael Tapia</t>
  </si>
  <si>
    <t>https://bit.ly/302rvPN</t>
  </si>
  <si>
    <t>https://bit.ly/3jOcLMo</t>
  </si>
  <si>
    <t>Pachuca</t>
  </si>
  <si>
    <t>https://bit.ly/3hKANWF</t>
  </si>
  <si>
    <t>https://bit.ly/3hWzVhx</t>
  </si>
  <si>
    <t>https://bit.ly/319HAme</t>
  </si>
  <si>
    <t>https://bit.ly/3hDIkq6</t>
  </si>
  <si>
    <t>Juan Martínez Medina</t>
  </si>
  <si>
    <t>https://bit.ly/3gijlbF</t>
  </si>
  <si>
    <t>Villa de Arista</t>
  </si>
  <si>
    <t>https://bit.ly/311lphL</t>
  </si>
  <si>
    <t>https://bit.ly/2DhSZrR</t>
  </si>
  <si>
    <t>Adolfo Delgado Ramírez</t>
  </si>
  <si>
    <t>Playas de Rosarito</t>
  </si>
  <si>
    <t>https://bit.ly/33aoEGl</t>
  </si>
  <si>
    <t>Daniel Hernández</t>
  </si>
  <si>
    <t>Santa Ana</t>
  </si>
  <si>
    <t>https://bit.ly/2CX4vZT</t>
  </si>
  <si>
    <t>Alberto Velázquez</t>
  </si>
  <si>
    <t>https://bit.ly/3jYW5li</t>
  </si>
  <si>
    <t>Cortázar</t>
  </si>
  <si>
    <t>https://bit.ly/3kjWoHG</t>
  </si>
  <si>
    <t>Héctor Antonio Martínez Saénz</t>
  </si>
  <si>
    <t>Madera</t>
  </si>
  <si>
    <t>https://bit.ly/3i5ALbQ</t>
  </si>
  <si>
    <t>Ricardo Ruiz Ordaz</t>
  </si>
  <si>
    <t>Cancún</t>
  </si>
  <si>
    <t>https://bit.ly/30lfmFM</t>
  </si>
  <si>
    <t>Yeraldi Cortés Pérez</t>
  </si>
  <si>
    <t>Boca del Río</t>
  </si>
  <si>
    <t>https://bit.ly/318koog</t>
  </si>
  <si>
    <t>Ismael Domínguez Conde</t>
  </si>
  <si>
    <t>Mario Eduardo Peredo Ríos</t>
  </si>
  <si>
    <t>Cosolapa</t>
  </si>
  <si>
    <t>https://bit.ly/3i7BlWO</t>
  </si>
  <si>
    <t>Samuel</t>
  </si>
  <si>
    <t>San Pedro de la Cueva</t>
  </si>
  <si>
    <t>https://bit.ly/3a26d87</t>
  </si>
  <si>
    <t>Juan Emilio</t>
  </si>
  <si>
    <t>https://bit.ly/3fGtf60</t>
  </si>
  <si>
    <t>José</t>
  </si>
  <si>
    <t>Lagos de Moreno</t>
  </si>
  <si>
    <t>https://bit.ly/3fHx1vz</t>
  </si>
  <si>
    <t>Shani Paola</t>
  </si>
  <si>
    <t xml:space="preserve">Abraham N </t>
  </si>
  <si>
    <t>https://bit.ly/33WT1R1</t>
  </si>
  <si>
    <t>San Pedro Garza García</t>
  </si>
  <si>
    <t>https://bit.ly/3fLBcqo</t>
  </si>
  <si>
    <t>Sergio Iván Olmeda Ramírez</t>
  </si>
  <si>
    <t>El Llano</t>
  </si>
  <si>
    <t>https://bit.ly/2XWpV0l</t>
  </si>
  <si>
    <t>Alfredo Ramírez</t>
  </si>
  <si>
    <t>https://bit.ly/3gPB22I</t>
  </si>
  <si>
    <t>Jaír Israel N</t>
  </si>
  <si>
    <t xml:space="preserve">https://bit.ly/2E5Tkhp </t>
  </si>
  <si>
    <t>Miguel HIdalgo</t>
  </si>
  <si>
    <t>https://bit.ly/3fSyYpl</t>
  </si>
  <si>
    <t>Totolac</t>
  </si>
  <si>
    <t>https://bit.ly/2XVqYxt</t>
  </si>
  <si>
    <t>https://bit.ly/31Nx6sY</t>
  </si>
  <si>
    <t>https://bit.ly/2DVwnO0</t>
  </si>
  <si>
    <t>Río Blanco</t>
  </si>
  <si>
    <t>https://bit.ly/3aooLQe</t>
  </si>
  <si>
    <t>César N</t>
  </si>
  <si>
    <t>Almoloya de Juárez</t>
  </si>
  <si>
    <t>https://bit.ly/34fdIYq</t>
  </si>
  <si>
    <t>Remberto Gastelum Barrios</t>
  </si>
  <si>
    <t>https://bit.ly/3147poL</t>
  </si>
  <si>
    <t>https://bit.ly/2Yc1Gvn</t>
  </si>
  <si>
    <t>José Luis Coronado</t>
  </si>
  <si>
    <t>https://bit.ly/320pdAs</t>
  </si>
  <si>
    <t>Eduardo N</t>
  </si>
  <si>
    <t>Torreón</t>
  </si>
  <si>
    <t>https://bit.ly/3gaGkVo</t>
  </si>
  <si>
    <t xml:space="preserve">Rosalindo N </t>
  </si>
  <si>
    <t>https://bit.ly/3l0eoXS</t>
  </si>
  <si>
    <t>https://bit.ly/3j2Xt4S</t>
  </si>
  <si>
    <t>Gonzalo N</t>
  </si>
  <si>
    <t>Acatepec</t>
  </si>
  <si>
    <t>https://bit.ly/2QpcQbX</t>
  </si>
  <si>
    <t>Sebastián N</t>
  </si>
  <si>
    <t>Paraíso</t>
  </si>
  <si>
    <t>https://bit.ly/329cOdr</t>
  </si>
  <si>
    <t>Guillermo Alberto Pérez Moreno</t>
  </si>
  <si>
    <t>https://bit.ly/2FATpdM</t>
  </si>
  <si>
    <t>Gerardo Germán N</t>
  </si>
  <si>
    <t>Encarnación de Díaz</t>
  </si>
  <si>
    <t>https://bit.ly/32hBIYz</t>
  </si>
  <si>
    <t>Luis Alejandro Hernández Radilla</t>
  </si>
  <si>
    <t>Xochitepec</t>
  </si>
  <si>
    <t>https://bit.ly/3giyrgs</t>
  </si>
  <si>
    <t>Fidel de Luna Castillo</t>
  </si>
  <si>
    <t>Papantla</t>
  </si>
  <si>
    <t>https://bit.ly/2Er8PkS</t>
  </si>
  <si>
    <t>Rodolfo Pallares Herrán</t>
  </si>
  <si>
    <t xml:space="preserve">Boca del Río </t>
  </si>
  <si>
    <t>https://bit.ly/32B42Fz</t>
  </si>
  <si>
    <t>Ricardo Córdova Bernardo</t>
  </si>
  <si>
    <t>Anáhuac</t>
  </si>
  <si>
    <t>https://bit.ly/2EBu2Ip</t>
  </si>
  <si>
    <t>Tirso Manzanares</t>
  </si>
  <si>
    <t>Sayula de Aleman</t>
  </si>
  <si>
    <t>https://bit.ly/3jn4Vbu</t>
  </si>
  <si>
    <t>Juan Javier Chavelas Atúnez</t>
  </si>
  <si>
    <t>Teloloapan</t>
  </si>
  <si>
    <t>https://bit.ly/3gCo8E4</t>
  </si>
  <si>
    <t>https://bit.ly/34EcdDu</t>
  </si>
  <si>
    <t>Vanegas</t>
  </si>
  <si>
    <t>https://bit.ly/32B8xQt</t>
  </si>
  <si>
    <t>Chignahuapan</t>
  </si>
  <si>
    <t>https://bit.ly/3b5Z7jv</t>
  </si>
  <si>
    <t>https://bit.ly/352lPIn</t>
  </si>
  <si>
    <t>https://bit.ly/31Rzno3</t>
  </si>
  <si>
    <t xml:space="preserve">Natalio V.R. </t>
  </si>
  <si>
    <t>El Palmar</t>
  </si>
  <si>
    <t>https://bit.ly/3i0CYWC</t>
  </si>
  <si>
    <t>https://bit.ly/3h1bVcu</t>
  </si>
  <si>
    <t>Josué Aranda</t>
  </si>
  <si>
    <t>Yécora</t>
  </si>
  <si>
    <t xml:space="preserve">Benji Ramos Jaen </t>
  </si>
  <si>
    <t>https://bit.ly/32aK1GD</t>
  </si>
  <si>
    <t>José Hugo "N"</t>
  </si>
  <si>
    <t>Puerto Vallarta</t>
  </si>
  <si>
    <t>https://bit.ly/3k04zrG</t>
  </si>
  <si>
    <t>Reynaldo Zamora Gaxiola</t>
  </si>
  <si>
    <t>https://bit.ly/2RaBeya</t>
  </si>
  <si>
    <t>Ulises B.B.</t>
  </si>
  <si>
    <t>Magurichi</t>
  </si>
  <si>
    <t>https://bit.ly/3ih34EU</t>
  </si>
  <si>
    <t>Villa Guerrero</t>
  </si>
  <si>
    <t>https://bit.ly/3iqOB9t</t>
  </si>
  <si>
    <t>Octavio Chávez Palafox</t>
  </si>
  <si>
    <t>Choix</t>
  </si>
  <si>
    <t>https://bit.ly/3izMYGG</t>
  </si>
  <si>
    <t>Francisco Javier Ríos Aguilera</t>
  </si>
  <si>
    <t>https://bit.ly/3hxMyPC</t>
  </si>
  <si>
    <t>https://bit.ly/3mZ7N0S</t>
  </si>
  <si>
    <t>Jorge Luis Hernández Rangel</t>
  </si>
  <si>
    <t>https://bit.ly/3hA5LjC</t>
  </si>
  <si>
    <t>Oscar N</t>
  </si>
  <si>
    <t>Juanacatlán</t>
  </si>
  <si>
    <t>municipal</t>
  </si>
  <si>
    <t>policía</t>
  </si>
  <si>
    <t>https://bit.ly/3kjOgqh</t>
  </si>
  <si>
    <t>https://bit.ly/35CxdLh</t>
  </si>
  <si>
    <t>Alfonso García Medel</t>
  </si>
  <si>
    <t>https://bit.ly/3khFU1K</t>
  </si>
  <si>
    <t>https://bit.ly/2FFD3RO</t>
  </si>
  <si>
    <t>Juan Carlos Yocupicio Ochoa</t>
  </si>
  <si>
    <t>Vícam</t>
  </si>
  <si>
    <t>https://bit.ly/3cr5XRy</t>
  </si>
  <si>
    <t>Roberto N</t>
  </si>
  <si>
    <t>Chapultepec</t>
  </si>
  <si>
    <t>https://bit.ly/32NqeNV</t>
  </si>
  <si>
    <t xml:space="preserve">Ibeth N </t>
  </si>
  <si>
    <t xml:space="preserve">https://bit.ly/33LuWLf </t>
  </si>
  <si>
    <t>Juan Aldama</t>
  </si>
  <si>
    <t>https://bit.ly/2ZV3Dgk</t>
  </si>
  <si>
    <t>Héctor Martínez Beltrán</t>
  </si>
  <si>
    <t xml:space="preserve">https://bit.ly/3j54HGl </t>
  </si>
  <si>
    <t>Pablo Ventura Martínez</t>
  </si>
  <si>
    <t>Marquelia</t>
  </si>
  <si>
    <t>https://bit.ly/2EpHY8I</t>
  </si>
  <si>
    <t>https://bit.ly/2Ep9jb9</t>
  </si>
  <si>
    <t>Salamanca</t>
  </si>
  <si>
    <t>https://bit.ly/3kIH5HO</t>
  </si>
  <si>
    <t>https://bit.ly/3kRvyps</t>
  </si>
  <si>
    <t>Alberto Ramírez Cortés</t>
  </si>
  <si>
    <t>Santa Cruz Xoxocotlán</t>
  </si>
  <si>
    <t>https://bit.ly/2G3XDv0</t>
  </si>
  <si>
    <t>https://bit.ly/2ELQmPY</t>
  </si>
  <si>
    <t>Escamilla N</t>
  </si>
  <si>
    <t>https://bit.ly/3ikLMpw</t>
  </si>
  <si>
    <t xml:space="preserve">José Z. </t>
  </si>
  <si>
    <t>https://bit.ly/3n8VDme</t>
  </si>
  <si>
    <t>Agualeguas</t>
  </si>
  <si>
    <t>https://bit.ly/2SjnL7D</t>
  </si>
  <si>
    <t>Mezquital</t>
  </si>
  <si>
    <t>https://bit.ly/2GxHyh2</t>
  </si>
  <si>
    <t xml:space="preserve">Durango </t>
  </si>
  <si>
    <t xml:space="preserve">Mezquital </t>
  </si>
  <si>
    <t>https://bit.ly/2SNq4jz</t>
  </si>
  <si>
    <t>Raúl N</t>
  </si>
  <si>
    <t>Salvatierra</t>
  </si>
  <si>
    <t>https://bit.ly/2F62sn9</t>
  </si>
  <si>
    <t>Ojuelos</t>
  </si>
  <si>
    <t>https://bit.ly/3iDQO0s</t>
  </si>
  <si>
    <t>Alan Josimar "N"</t>
  </si>
  <si>
    <t>https://bit.ly/30CY5Yc</t>
  </si>
  <si>
    <t>Fernando "N"</t>
  </si>
  <si>
    <t>Taxco</t>
  </si>
  <si>
    <t xml:space="preserve">Policía </t>
  </si>
  <si>
    <t>https://bit.ly/3iPYj4t</t>
  </si>
  <si>
    <t>José Luis Rojas Espinoza</t>
  </si>
  <si>
    <t>https://bit.ly/36PWXEA</t>
  </si>
  <si>
    <t>https://bit.ly/3nYY6QA</t>
  </si>
  <si>
    <t>Felix Zequeida Ortiz</t>
  </si>
  <si>
    <t>copala</t>
  </si>
  <si>
    <t>https://bit.ly/3j6GtdC</t>
  </si>
  <si>
    <t>Guadalajara</t>
  </si>
  <si>
    <t>estatal</t>
  </si>
  <si>
    <t>ministerial</t>
  </si>
  <si>
    <t>https://bit.ly/3lX12uS</t>
  </si>
  <si>
    <t>Cuautitlán Izcali</t>
  </si>
  <si>
    <t>https://bit.ly/358UH8S</t>
  </si>
  <si>
    <t>Norma Leticia O.M.</t>
  </si>
  <si>
    <t>https://bit.ly/2IEwL5Z</t>
  </si>
  <si>
    <t xml:space="preserve">Carlos Omar A. </t>
  </si>
  <si>
    <t>https://bit.ly/34nCaXD</t>
  </si>
  <si>
    <t>Jaime Cervantes Milagros</t>
  </si>
  <si>
    <t>https://bit.ly/3kqKRG7</t>
  </si>
  <si>
    <t xml:space="preserve">Víctor H. </t>
  </si>
  <si>
    <t>https://bit.ly/3jlJVkV</t>
  </si>
  <si>
    <t>Ricardo Lozada</t>
  </si>
  <si>
    <t>Cajeme</t>
  </si>
  <si>
    <t>https://bit.ly/2HnjPRe</t>
  </si>
  <si>
    <t>Orlando Méndez</t>
  </si>
  <si>
    <t>San Luis Río Colorado</t>
  </si>
  <si>
    <t>https://bit.ly/3oihk3E</t>
  </si>
  <si>
    <t>Josué Vázquez Ramírez</t>
  </si>
  <si>
    <t>Jesús Carranza</t>
  </si>
  <si>
    <t>https://bit.ly/3dPcBSg</t>
  </si>
  <si>
    <t xml:space="preserve">Salvador N. </t>
  </si>
  <si>
    <t>https://bit.ly/2Hx3vxe</t>
  </si>
  <si>
    <t xml:space="preserve">Estado de México </t>
  </si>
  <si>
    <t>Diana N</t>
  </si>
  <si>
    <t>Acolman</t>
  </si>
  <si>
    <t>https://bit.ly/2Hv6qGO</t>
  </si>
  <si>
    <t>Luis Fernando Ibarra</t>
  </si>
  <si>
    <t>Parral</t>
  </si>
  <si>
    <t>https://bit.ly/2FXIifG</t>
  </si>
  <si>
    <t>Carlos Ortiz Ontiveros</t>
  </si>
  <si>
    <t>https://bit.ly/3jzPjkD</t>
  </si>
  <si>
    <t>Andrés N</t>
  </si>
  <si>
    <t>Amacuzac</t>
  </si>
  <si>
    <t>https://bit.ly/31MGfCF</t>
  </si>
  <si>
    <t>Pinos</t>
  </si>
  <si>
    <t>https://bit.ly/3owXWjt</t>
  </si>
  <si>
    <t xml:space="preserve">Pinos </t>
  </si>
  <si>
    <t>https://bit.ly/2HFXJcG</t>
  </si>
  <si>
    <t>https://bit.ly/2HFEAs2</t>
  </si>
  <si>
    <t>Jesús N</t>
  </si>
  <si>
    <t>Chilchota</t>
  </si>
  <si>
    <t>https://bit.ly/31M81iR</t>
  </si>
  <si>
    <t>Andrés Alonso Moroyoqui</t>
  </si>
  <si>
    <t>https://bit.ly/31WHYFM</t>
  </si>
  <si>
    <t>Coacalco</t>
  </si>
  <si>
    <t>https://bit.ly/34ITUfX</t>
  </si>
  <si>
    <t>Tomás N.</t>
  </si>
  <si>
    <t>Victoria</t>
  </si>
  <si>
    <t>https://bit.ly/3kVhE6k</t>
  </si>
  <si>
    <t>Jorge C.</t>
  </si>
  <si>
    <t>Tangancícuaro</t>
  </si>
  <si>
    <t>https://bit.ly/2HY7frM</t>
  </si>
  <si>
    <t>Juan Manuel C.</t>
  </si>
  <si>
    <t>https://bit.ly/3kPcqZW</t>
  </si>
  <si>
    <t>Ubaldo Miranda</t>
  </si>
  <si>
    <t>Villagrán</t>
  </si>
  <si>
    <t>https://bit.ly/3p1do7J</t>
  </si>
  <si>
    <t>Acuña</t>
  </si>
  <si>
    <t>https://bit.ly/2I8ZAY2</t>
  </si>
  <si>
    <t>https://bit.ly/3p1HGaE</t>
  </si>
  <si>
    <t>Ciudad Hidalgo</t>
  </si>
  <si>
    <t>https://bit.ly/32l2mRf</t>
  </si>
  <si>
    <t>Brenda</t>
  </si>
  <si>
    <t>https://bit.ly/3eI2FKF</t>
  </si>
  <si>
    <t>Lázaro Hurtado Luna</t>
  </si>
  <si>
    <t>Apaseo El Alto</t>
  </si>
  <si>
    <t>https://bit.ly/2IysUYe</t>
  </si>
  <si>
    <t> Raquel Cruz Cruz</t>
  </si>
  <si>
    <t>Ixtacomitán</t>
  </si>
  <si>
    <t>https://bit.ly/3kHfqGC</t>
  </si>
  <si>
    <t>Roberto Brito Ramírez</t>
  </si>
  <si>
    <t>Temixco</t>
  </si>
  <si>
    <t>https://bit.ly/35CSpQY</t>
  </si>
  <si>
    <t>https://bit.ly/3kDyZQf</t>
  </si>
  <si>
    <t>Jorge Sámano Hernández</t>
  </si>
  <si>
    <t>Valle de Chalco</t>
  </si>
  <si>
    <t>https://bit.ly/35Lv6V7</t>
  </si>
  <si>
    <t>Christian Humberto N</t>
  </si>
  <si>
    <t>https://bit.ly/3flKPxA</t>
  </si>
  <si>
    <t>Tomás N</t>
  </si>
  <si>
    <t>Tixtla</t>
  </si>
  <si>
    <t>https://bit.ly/33hberu</t>
  </si>
  <si>
    <t>Vicente Arias Contreras</t>
  </si>
  <si>
    <t>https://bit.ly/39goeRI</t>
  </si>
  <si>
    <t>Tecolutla</t>
  </si>
  <si>
    <t>https://bit.ly/3nQrYxo</t>
  </si>
  <si>
    <t>Castillo</t>
  </si>
  <si>
    <t>Doctos Coss</t>
  </si>
  <si>
    <t>https://bit.ly/3fu0db7</t>
  </si>
  <si>
    <t>Miguel Becerera</t>
  </si>
  <si>
    <t>https://bit.ly/33jSOWO</t>
  </si>
  <si>
    <t>Aurelio Hernández</t>
  </si>
  <si>
    <t>Santiago Juxtlahuaca</t>
  </si>
  <si>
    <t>https://bit.ly/3q1qYbL</t>
  </si>
  <si>
    <t>Saúl LG</t>
  </si>
  <si>
    <t>Santa María Xadani</t>
  </si>
  <si>
    <t>https://bit.ly/2HIMyk6</t>
  </si>
  <si>
    <t>Mario N</t>
  </si>
  <si>
    <t>Villacorzo</t>
  </si>
  <si>
    <t>https://bit.ly/3m9fIb7</t>
  </si>
  <si>
    <t>https://bit.ly/3lcb5LR</t>
  </si>
  <si>
    <t>Antonio N</t>
  </si>
  <si>
    <t>Cunduacán</t>
  </si>
  <si>
    <t>https://bit.ly/2JbSXF5</t>
  </si>
  <si>
    <t>Francisco Aguilar</t>
  </si>
  <si>
    <t>Caborca</t>
  </si>
  <si>
    <t>https://bit.ly/33stC0u</t>
  </si>
  <si>
    <t>Miguel N</t>
  </si>
  <si>
    <t>Centro</t>
  </si>
  <si>
    <t>https://bit.ly/3m1vrYF</t>
  </si>
  <si>
    <t>https://bit.ly/3melx6p</t>
  </si>
  <si>
    <t>Mónica</t>
  </si>
  <si>
    <t>San Juan de los Lagos</t>
  </si>
  <si>
    <t>https://bit.ly/39nHdtU</t>
  </si>
  <si>
    <t>"El Chemo"</t>
  </si>
  <si>
    <t>Othón P. Blanco</t>
  </si>
  <si>
    <t>https://bit.ly/36oUHnh</t>
  </si>
  <si>
    <t>Roberto</t>
  </si>
  <si>
    <t>https://bit.ly/2L08Oaq</t>
  </si>
  <si>
    <t>Ramón N</t>
  </si>
  <si>
    <t>https://bit.ly/33EDBjk</t>
  </si>
  <si>
    <t>Mario Alberto Mondragón Tirado</t>
  </si>
  <si>
    <t>Comondú</t>
  </si>
  <si>
    <t>https://bit.ly/2JtvVtw</t>
  </si>
  <si>
    <t>Valentín Herrera Ruíz</t>
  </si>
  <si>
    <t>https://bit.ly/3gdEt3r</t>
  </si>
  <si>
    <t>https://bit.ly/3oqQGF6</t>
  </si>
  <si>
    <t>https://bit.ly/3mKaR0i</t>
  </si>
  <si>
    <t>Abel García Castillo</t>
  </si>
  <si>
    <t>Tlilapan</t>
  </si>
  <si>
    <t>https://bit.ly/3lUdvPC</t>
  </si>
  <si>
    <t>https://bit.ly/37DzuFw</t>
  </si>
  <si>
    <t>Hermenegildo</t>
  </si>
  <si>
    <t>https://bit.ly/371JI3s</t>
  </si>
  <si>
    <t>Ángel Rasgado</t>
  </si>
  <si>
    <t>https://bit.ly/3mjaNDP</t>
  </si>
  <si>
    <t>Abner N</t>
  </si>
  <si>
    <t>Tlaquiltenango</t>
  </si>
  <si>
    <t>https://bit.ly/3a7XhjF</t>
  </si>
  <si>
    <t>Javier Díaz</t>
  </si>
  <si>
    <t>https://bit.ly/3mfBsBb</t>
  </si>
  <si>
    <t>Armando Cuevas Rocha</t>
  </si>
  <si>
    <t>Tepetongo</t>
  </si>
  <si>
    <t>https://bit.ly/3qV8vxU</t>
  </si>
  <si>
    <t>José Antonio N</t>
  </si>
  <si>
    <t>https://bit.ly/2LsmY4c</t>
  </si>
  <si>
    <t>Alejandro V.H.</t>
  </si>
  <si>
    <t>Gómez Farías</t>
  </si>
  <si>
    <t>https://bit.ly/34mt78K</t>
  </si>
  <si>
    <t>Otonial Z.B.</t>
  </si>
  <si>
    <t>Roberto Martínez Calleja</t>
  </si>
  <si>
    <t>San José Independencia</t>
  </si>
  <si>
    <t>https://bit.ly/3mBPqxH</t>
  </si>
  <si>
    <t>https://bit.ly/3apTRJe</t>
  </si>
  <si>
    <t>https://bit.ly/2WrIA2O</t>
  </si>
  <si>
    <t>José Antonio N.</t>
  </si>
  <si>
    <t>Valparaíso</t>
  </si>
  <si>
    <t>https://bit.ly/2M7R4KP</t>
  </si>
  <si>
    <t>Ramiro N.</t>
  </si>
  <si>
    <t>José Martín N.</t>
  </si>
  <si>
    <t>La Paz</t>
  </si>
  <si>
    <t>https://bit.ly/2KR4TwD</t>
  </si>
  <si>
    <t>José Manuel González Rubio</t>
  </si>
  <si>
    <t>Zapopan</t>
  </si>
  <si>
    <t>https://bit.ly/2M0zYhH</t>
  </si>
  <si>
    <t>https://bit.ly/37Mm5wg</t>
  </si>
  <si>
    <t>https://bit.ly/34HyKyu</t>
  </si>
  <si>
    <t>Luis Ángel</t>
  </si>
  <si>
    <t>https://bit.ly/3aRAwkt</t>
  </si>
  <si>
    <t>Antonio N.</t>
  </si>
  <si>
    <t>San Felipe Xochiltepec</t>
  </si>
  <si>
    <t>https://bit.ly/2MiGSPH</t>
  </si>
  <si>
    <t>Rodolfo N.</t>
  </si>
  <si>
    <t>Emiliano Zapata</t>
  </si>
  <si>
    <t>https://bit.ly/37XhSWm</t>
  </si>
  <si>
    <t>Ulises</t>
  </si>
  <si>
    <t>Jerez</t>
  </si>
  <si>
    <t>https://bit.ly/2X80Cri</t>
  </si>
  <si>
    <t>Héctor Lira</t>
  </si>
  <si>
    <t>https://bit.ly/3pNkz3c</t>
  </si>
  <si>
    <t>https://bit.ly/3hCw1LY</t>
  </si>
  <si>
    <t>Ismael Padilla</t>
  </si>
  <si>
    <t>San Pedro Tlaquepaque</t>
  </si>
  <si>
    <t>https://bit.ly/390lpCP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</si>
</sst>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32">
    <font>
      <sz val="11.0"/>
      <color theme="1"/>
      <name val="Calibri"/>
      <scheme val="minor"/>
    </font>
    <font>
      <sz val="12.0"/>
      <color theme="0"/>
      <name val="Calibri"/>
    </font>
    <font>
      <sz val="11.0"/>
      <color theme="1"/>
      <name val="Calibri"/>
    </font>
    <font>
      <u/>
      <sz val="11.0"/>
      <color theme="10"/>
      <name val="Calibri"/>
    </font>
    <font>
      <b/>
      <sz val="18.0"/>
      <color theme="0"/>
      <name val="Calibri"/>
    </font>
    <font/>
    <font>
      <b/>
      <sz val="16.0"/>
      <color theme="0"/>
      <name val="Calibri"/>
    </font>
    <font>
      <u/>
      <sz val="11.0"/>
      <color theme="10"/>
      <name val="Calibri"/>
    </font>
    <font>
      <sz val="26.0"/>
      <color theme="1"/>
      <name val="Calibri"/>
    </font>
    <font>
      <b/>
      <sz val="11.0"/>
      <color theme="1"/>
      <name val="Calibri"/>
    </font>
    <font>
      <sz val="14.0"/>
      <color theme="1"/>
      <name val="Calibri"/>
    </font>
    <font>
      <u/>
      <sz val="11.0"/>
      <color theme="10"/>
      <name val="Arial"/>
    </font>
    <font>
      <sz val="16.0"/>
      <color theme="1"/>
      <name val="Calibri"/>
    </font>
    <font>
      <b/>
      <sz val="14.0"/>
      <color theme="0"/>
      <name val="Calibri"/>
    </font>
    <font>
      <sz val="11.0"/>
      <color theme="1"/>
      <name val="Arial"/>
    </font>
    <font>
      <sz val="14.0"/>
      <color theme="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Arial"/>
    </font>
    <font>
      <sz val="11.0"/>
      <color rgb="FF000000"/>
      <name val="Calibri"/>
    </font>
    <font>
      <sz val="20.0"/>
      <color theme="0"/>
      <name val="Calibri"/>
    </font>
    <font>
      <u/>
      <sz val="11.0"/>
      <color theme="10"/>
      <name val="Calibri"/>
    </font>
    <font>
      <u/>
      <sz val="11.0"/>
      <color theme="10"/>
      <name val="Arial"/>
    </font>
    <font>
      <u/>
      <sz val="11.0"/>
      <color rgb="FF0563C1"/>
      <name val="Calibri"/>
    </font>
    <font>
      <u/>
      <sz val="11.0"/>
      <color theme="1"/>
      <name val="Calibri"/>
    </font>
    <font>
      <u/>
      <sz val="11.0"/>
      <color theme="10"/>
      <name val="Arial"/>
    </font>
    <font>
      <u/>
      <sz val="11.0"/>
      <color theme="10"/>
      <name val="Arial"/>
    </font>
    <font>
      <u/>
      <sz val="11.0"/>
      <color theme="1"/>
      <name val="Arial"/>
    </font>
    <font>
      <u/>
      <sz val="11.0"/>
      <color theme="10"/>
      <name val="Calibri"/>
    </font>
    <font>
      <u/>
      <sz val="11.0"/>
      <color theme="10"/>
      <name val="Arial"/>
    </font>
    <font>
      <u/>
      <sz val="11.0"/>
      <color theme="10"/>
      <name val="Arial"/>
    </font>
    <font>
      <u/>
      <sz val="11.0"/>
      <color rgb="FF0563C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17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shrinkToFit="0" wrapText="1"/>
    </xf>
    <xf borderId="2" fillId="3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3" fontId="6" numFmtId="0" xfId="0" applyAlignment="1" applyBorder="1" applyFont="1">
      <alignment horizontal="center" shrinkToFit="0" vertical="center" wrapText="1"/>
    </xf>
    <xf borderId="0" fillId="0" fontId="2" numFmtId="164" xfId="0" applyFont="1" applyNumberFormat="1"/>
    <xf borderId="5" fillId="0" fontId="2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1" fillId="4" fontId="2" numFmtId="0" xfId="0" applyAlignment="1" applyBorder="1" applyFill="1" applyFon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2" fillId="0" fontId="8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/>
    </xf>
    <xf borderId="0" fillId="0" fontId="2" numFmtId="0" xfId="0" applyFont="1"/>
    <xf borderId="13" fillId="0" fontId="10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  <xf borderId="11" fillId="0" fontId="2" numFmtId="2" xfId="0" applyAlignment="1" applyBorder="1" applyFont="1" applyNumberFormat="1">
      <alignment horizontal="center"/>
    </xf>
    <xf borderId="12" fillId="0" fontId="5" numFmtId="0" xfId="0" applyBorder="1" applyFont="1"/>
    <xf borderId="1" fillId="5" fontId="2" numFmtId="0" xfId="0" applyAlignment="1" applyBorder="1" applyFill="1" applyFont="1">
      <alignment horizontal="center" vertical="center"/>
    </xf>
    <xf borderId="1" fillId="0" fontId="11" numFmtId="0" xfId="0" applyAlignment="1" applyBorder="1" applyFont="1">
      <alignment horizontal="center"/>
    </xf>
    <xf borderId="0" fillId="0" fontId="12" numFmtId="0" xfId="0" applyAlignment="1" applyFont="1">
      <alignment vertical="center"/>
    </xf>
    <xf borderId="2" fillId="3" fontId="1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2" fillId="0" fontId="8" numFmtId="2" xfId="0" applyAlignment="1" applyBorder="1" applyFont="1" applyNumberFormat="1">
      <alignment horizontal="center" shrinkToFit="0" vertical="center" wrapText="1"/>
    </xf>
    <xf borderId="13" fillId="0" fontId="2" numFmtId="0" xfId="0" applyAlignment="1" applyBorder="1" applyFont="1">
      <alignment horizontal="center" vertical="center"/>
    </xf>
    <xf borderId="0" fillId="0" fontId="14" numFmtId="10" xfId="0" applyFont="1" applyNumberFormat="1"/>
    <xf borderId="15" fillId="3" fontId="15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1" fillId="0" fontId="9" numFmtId="0" xfId="0" applyAlignment="1" applyBorder="1" applyFont="1">
      <alignment horizontal="center"/>
    </xf>
    <xf borderId="13" fillId="0" fontId="2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vertical="center"/>
    </xf>
    <xf borderId="1" fillId="5" fontId="17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Alignment="1" applyBorder="1" applyFont="1">
      <alignment horizontal="center"/>
    </xf>
    <xf borderId="19" fillId="0" fontId="2" numFmtId="0" xfId="0" applyBorder="1" applyFont="1"/>
    <xf borderId="20" fillId="6" fontId="2" numFmtId="0" xfId="0" applyBorder="1" applyFill="1" applyFont="1"/>
    <xf borderId="20" fillId="6" fontId="2" numFmtId="0" xfId="0" applyAlignment="1" applyBorder="1" applyFont="1">
      <alignment horizontal="center"/>
    </xf>
    <xf borderId="20" fillId="6" fontId="2" numFmtId="2" xfId="0" applyBorder="1" applyFont="1" applyNumberFormat="1"/>
    <xf borderId="1" fillId="0" fontId="19" numFmtId="0" xfId="0" applyAlignment="1" applyBorder="1" applyFont="1">
      <alignment horizontal="center" vertical="center"/>
    </xf>
    <xf borderId="2" fillId="3" fontId="20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1" fillId="6" fontId="9" numFmtId="0" xfId="0" applyAlignment="1" applyBorder="1" applyFont="1">
      <alignment horizontal="center"/>
    </xf>
    <xf borderId="21" fillId="6" fontId="9" numFmtId="0" xfId="0" applyAlignment="1" applyBorder="1" applyFont="1">
      <alignment horizontal="center"/>
    </xf>
    <xf borderId="11" fillId="0" fontId="2" numFmtId="0" xfId="0" applyAlignment="1" applyBorder="1" applyFont="1">
      <alignment horizontal="center" vertical="center"/>
    </xf>
    <xf borderId="11" fillId="0" fontId="2" numFmtId="2" xfId="0" applyAlignment="1" applyBorder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1" fillId="0" fontId="22" numFmtId="0" xfId="0" applyBorder="1" applyFont="1"/>
    <xf borderId="1" fillId="0" fontId="23" numFmtId="0" xfId="0" applyAlignment="1" applyBorder="1" applyFont="1">
      <alignment horizontal="center" vertical="center"/>
    </xf>
    <xf borderId="1" fillId="5" fontId="2" numFmtId="164" xfId="0" applyAlignment="1" applyBorder="1" applyFont="1" applyNumberFormat="1">
      <alignment horizontal="center" vertical="center"/>
    </xf>
    <xf borderId="1" fillId="5" fontId="2" numFmtId="17" xfId="0" applyAlignment="1" applyBorder="1" applyFont="1" applyNumberFormat="1">
      <alignment horizontal="center" vertical="center"/>
    </xf>
    <xf borderId="1" fillId="5" fontId="24" numFmtId="0" xfId="0" applyAlignment="1" applyBorder="1" applyFont="1">
      <alignment horizontal="center" vertical="center"/>
    </xf>
    <xf borderId="22" fillId="5" fontId="2" numFmtId="0" xfId="0" applyBorder="1" applyFont="1"/>
    <xf borderId="1" fillId="5" fontId="25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shrinkToFit="0" vertical="center" wrapText="1"/>
    </xf>
    <xf borderId="1" fillId="5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7" numFmtId="0" xfId="0" applyAlignment="1" applyBorder="1" applyFont="1">
      <alignment horizontal="center" shrinkToFit="0" vertical="center" wrapText="1"/>
    </xf>
    <xf borderId="1" fillId="0" fontId="28" numFmtId="0" xfId="0" applyAlignment="1" applyBorder="1" applyFont="1">
      <alignment horizontal="center" shrinkToFit="0" vertical="center" wrapText="1"/>
    </xf>
    <xf borderId="23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0" fillId="0" fontId="29" numFmtId="0" xfId="0" applyAlignment="1" applyFont="1">
      <alignment horizontal="center" vertical="center"/>
    </xf>
    <xf borderId="1" fillId="7" fontId="2" numFmtId="0" xfId="0" applyAlignment="1" applyBorder="1" applyFill="1" applyFont="1">
      <alignment horizontal="center" vertical="center"/>
    </xf>
    <xf borderId="1" fillId="7" fontId="2" numFmtId="164" xfId="0" applyAlignment="1" applyBorder="1" applyFont="1" applyNumberFormat="1">
      <alignment horizontal="center" vertical="center"/>
    </xf>
    <xf borderId="24" fillId="7" fontId="2" numFmtId="0" xfId="0" applyAlignment="1" applyBorder="1" applyFont="1">
      <alignment horizontal="center" vertical="center"/>
    </xf>
    <xf borderId="1" fillId="7" fontId="30" numFmtId="0" xfId="0" applyAlignment="1" applyBorder="1" applyFont="1">
      <alignment horizontal="center" shrinkToFit="0" vertical="center" wrapText="1"/>
    </xf>
    <xf borderId="22" fillId="7" fontId="2" numFmtId="0" xfId="0" applyBorder="1" applyFont="1"/>
    <xf borderId="0" fillId="0" fontId="31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1">
    <tableStyle count="3" pivot="0" name="Base de dato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Policías asesinados por mes durante 2019</a:t>
            </a:r>
          </a:p>
        </c:rich>
      </c:tx>
      <c:overlay val="0"/>
    </c:title>
    <c:plotArea>
      <c:layout>
        <c:manualLayout>
          <c:xMode val="edge"/>
          <c:yMode val="edge"/>
          <c:x val="0.08525532889578356"/>
          <c:y val="0.1596348467075438"/>
          <c:w val="0.8864435921932318"/>
          <c:h val="0.6384732473923413"/>
        </c:manualLayout>
      </c:layout>
      <c:lineChart>
        <c:varyColors val="0"/>
        <c:ser>
          <c:idx val="0"/>
          <c:order val="0"/>
          <c:tx>
            <c:v>Número</c:v>
          </c:tx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'Base de datos'!$L$46:$W$46</c:f>
              <c:numCache/>
            </c:numRef>
          </c:val>
          <c:smooth val="0"/>
        </c:ser>
        <c:axId val="1170212548"/>
        <c:axId val="1017135589"/>
      </c:lineChart>
      <c:catAx>
        <c:axId val="11702125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17135589"/>
      </c:catAx>
      <c:valAx>
        <c:axId val="10171355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Número de policías asesinados</a:t>
                </a:r>
              </a:p>
            </c:rich>
          </c:tx>
          <c:layout>
            <c:manualLayout>
              <c:xMode val="edge"/>
              <c:yMode val="edge"/>
              <c:x val="0.014150539455492335"/>
              <c:y val="0.209121455220261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7021254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0</xdr:colOff>
      <xdr:row>49</xdr:row>
      <xdr:rowOff>180975</xdr:rowOff>
    </xdr:from>
    <xdr:ext cx="7219950" cy="3276600"/>
    <xdr:graphicFrame>
      <xdr:nvGraphicFramePr>
        <xdr:cNvPr id="178580404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U5:W38" displayName="Table_1" id="1">
  <tableColumns count="3">
    <tableColumn name="Estado" id="1"/>
    <tableColumn name="Número" id="2"/>
    <tableColumn name="%" id="3"/>
  </tableColumns>
  <tableStyleInfo name="Base de dat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bit.ly/3gzNQtc" TargetMode="External"/><Relationship Id="rId190" Type="http://schemas.openxmlformats.org/officeDocument/2006/relationships/hyperlink" Target="https://bit.ly/3owXWjt" TargetMode="External"/><Relationship Id="rId42" Type="http://schemas.openxmlformats.org/officeDocument/2006/relationships/hyperlink" Target="https://bit.ly/2NZtXjl" TargetMode="External"/><Relationship Id="rId41" Type="http://schemas.openxmlformats.org/officeDocument/2006/relationships/hyperlink" Target="https://bit.ly/2ZCpDvG" TargetMode="External"/><Relationship Id="rId44" Type="http://schemas.openxmlformats.org/officeDocument/2006/relationships/hyperlink" Target="https://bit.ly/3gH4hnH" TargetMode="External"/><Relationship Id="rId194" Type="http://schemas.openxmlformats.org/officeDocument/2006/relationships/hyperlink" Target="https://bit.ly/31M81iR" TargetMode="External"/><Relationship Id="rId43" Type="http://schemas.openxmlformats.org/officeDocument/2006/relationships/hyperlink" Target="https://bit.ly/3gH4hnH" TargetMode="External"/><Relationship Id="rId193" Type="http://schemas.openxmlformats.org/officeDocument/2006/relationships/hyperlink" Target="https://bit.ly/2HFEAs2" TargetMode="External"/><Relationship Id="rId46" Type="http://schemas.openxmlformats.org/officeDocument/2006/relationships/hyperlink" Target="https://bit.ly/3gH4hnH" TargetMode="External"/><Relationship Id="rId192" Type="http://schemas.openxmlformats.org/officeDocument/2006/relationships/hyperlink" Target="https://bit.ly/2HFXJcG" TargetMode="External"/><Relationship Id="rId45" Type="http://schemas.openxmlformats.org/officeDocument/2006/relationships/hyperlink" Target="https://bit.ly/3gH4hnH" TargetMode="External"/><Relationship Id="rId191" Type="http://schemas.openxmlformats.org/officeDocument/2006/relationships/hyperlink" Target="https://bit.ly/3owXWjt" TargetMode="External"/><Relationship Id="rId48" Type="http://schemas.openxmlformats.org/officeDocument/2006/relationships/hyperlink" Target="https://bit.ly/3gH4hnH" TargetMode="External"/><Relationship Id="rId187" Type="http://schemas.openxmlformats.org/officeDocument/2006/relationships/hyperlink" Target="https://bit.ly/31MGfCF" TargetMode="External"/><Relationship Id="rId47" Type="http://schemas.openxmlformats.org/officeDocument/2006/relationships/hyperlink" Target="https://bit.ly/3gH4hnH" TargetMode="External"/><Relationship Id="rId186" Type="http://schemas.openxmlformats.org/officeDocument/2006/relationships/hyperlink" Target="https://bit.ly/3jzPjkD" TargetMode="External"/><Relationship Id="rId185" Type="http://schemas.openxmlformats.org/officeDocument/2006/relationships/hyperlink" Target="https://bit.ly/2FXIifG" TargetMode="External"/><Relationship Id="rId49" Type="http://schemas.openxmlformats.org/officeDocument/2006/relationships/hyperlink" Target="https://bit.ly/3f7zy31" TargetMode="External"/><Relationship Id="rId184" Type="http://schemas.openxmlformats.org/officeDocument/2006/relationships/hyperlink" Target="https://bit.ly/2Hv6qGO" TargetMode="External"/><Relationship Id="rId189" Type="http://schemas.openxmlformats.org/officeDocument/2006/relationships/hyperlink" Target="https://bit.ly/3owXWjt" TargetMode="External"/><Relationship Id="rId188" Type="http://schemas.openxmlformats.org/officeDocument/2006/relationships/hyperlink" Target="https://bit.ly/3owXWjt" TargetMode="External"/><Relationship Id="rId31" Type="http://schemas.openxmlformats.org/officeDocument/2006/relationships/hyperlink" Target="https://bit.ly/36z5x8C" TargetMode="External"/><Relationship Id="rId30" Type="http://schemas.openxmlformats.org/officeDocument/2006/relationships/hyperlink" Target="https://bit.ly/2Tk8B2W" TargetMode="External"/><Relationship Id="rId33" Type="http://schemas.openxmlformats.org/officeDocument/2006/relationships/hyperlink" Target="https://bit.ly/3fsMkc8" TargetMode="External"/><Relationship Id="rId183" Type="http://schemas.openxmlformats.org/officeDocument/2006/relationships/hyperlink" Target="https://bit.ly/2Hx3vxe" TargetMode="External"/><Relationship Id="rId32" Type="http://schemas.openxmlformats.org/officeDocument/2006/relationships/hyperlink" Target="https://bit.ly/2UtzLoA" TargetMode="External"/><Relationship Id="rId182" Type="http://schemas.openxmlformats.org/officeDocument/2006/relationships/hyperlink" Target="https://bit.ly/3dPcBSg" TargetMode="External"/><Relationship Id="rId35" Type="http://schemas.openxmlformats.org/officeDocument/2006/relationships/hyperlink" Target="https://bit.ly/2CQo5q1" TargetMode="External"/><Relationship Id="rId181" Type="http://schemas.openxmlformats.org/officeDocument/2006/relationships/hyperlink" Target="https://bit.ly/2HnjPRe" TargetMode="External"/><Relationship Id="rId34" Type="http://schemas.openxmlformats.org/officeDocument/2006/relationships/hyperlink" Target="https://bit.ly/2NKclb2" TargetMode="External"/><Relationship Id="rId180" Type="http://schemas.openxmlformats.org/officeDocument/2006/relationships/hyperlink" Target="https://bit.ly/3jlJVkV" TargetMode="External"/><Relationship Id="rId37" Type="http://schemas.openxmlformats.org/officeDocument/2006/relationships/hyperlink" Target="https://bit.ly/2O2947a" TargetMode="External"/><Relationship Id="rId176" Type="http://schemas.openxmlformats.org/officeDocument/2006/relationships/hyperlink" Target="https://bit.ly/358UH8S" TargetMode="External"/><Relationship Id="rId36" Type="http://schemas.openxmlformats.org/officeDocument/2006/relationships/hyperlink" Target="https://bit.ly/3dW2nhs" TargetMode="External"/><Relationship Id="rId175" Type="http://schemas.openxmlformats.org/officeDocument/2006/relationships/hyperlink" Target="https://bit.ly/3lX12uS" TargetMode="External"/><Relationship Id="rId39" Type="http://schemas.openxmlformats.org/officeDocument/2006/relationships/hyperlink" Target="https://bit.ly/3f7IftZ" TargetMode="External"/><Relationship Id="rId174" Type="http://schemas.openxmlformats.org/officeDocument/2006/relationships/hyperlink" Target="https://bit.ly/3j6GtdC" TargetMode="External"/><Relationship Id="rId38" Type="http://schemas.openxmlformats.org/officeDocument/2006/relationships/hyperlink" Target="https://bit.ly/3f7IftZ" TargetMode="External"/><Relationship Id="rId173" Type="http://schemas.openxmlformats.org/officeDocument/2006/relationships/hyperlink" Target="https://bit.ly/3nYY6QA" TargetMode="External"/><Relationship Id="rId179" Type="http://schemas.openxmlformats.org/officeDocument/2006/relationships/hyperlink" Target="https://bit.ly/3kqKRG7" TargetMode="External"/><Relationship Id="rId178" Type="http://schemas.openxmlformats.org/officeDocument/2006/relationships/hyperlink" Target="https://bit.ly/34nCaXD" TargetMode="External"/><Relationship Id="rId177" Type="http://schemas.openxmlformats.org/officeDocument/2006/relationships/hyperlink" Target="https://bit.ly/2IEwL5Z" TargetMode="External"/><Relationship Id="rId20" Type="http://schemas.openxmlformats.org/officeDocument/2006/relationships/hyperlink" Target="http://bit.ly/2W6TuME" TargetMode="External"/><Relationship Id="rId22" Type="http://schemas.openxmlformats.org/officeDocument/2006/relationships/hyperlink" Target="https://bit.ly/39qXomt" TargetMode="External"/><Relationship Id="rId21" Type="http://schemas.openxmlformats.org/officeDocument/2006/relationships/hyperlink" Target="http://bit.ly/38HQYz6" TargetMode="External"/><Relationship Id="rId24" Type="http://schemas.openxmlformats.org/officeDocument/2006/relationships/hyperlink" Target="https://bit.ly/3el0dci" TargetMode="External"/><Relationship Id="rId23" Type="http://schemas.openxmlformats.org/officeDocument/2006/relationships/hyperlink" Target="https://bit.ly/2w5Vk5T" TargetMode="External"/><Relationship Id="rId26" Type="http://schemas.openxmlformats.org/officeDocument/2006/relationships/hyperlink" Target="https://bit.ly/2KaXLY9" TargetMode="External"/><Relationship Id="rId25" Type="http://schemas.openxmlformats.org/officeDocument/2006/relationships/hyperlink" Target="https://bit.ly/2V5Iq1f" TargetMode="External"/><Relationship Id="rId28" Type="http://schemas.openxmlformats.org/officeDocument/2006/relationships/hyperlink" Target="https://bit.ly/3bwfXqs" TargetMode="External"/><Relationship Id="rId27" Type="http://schemas.openxmlformats.org/officeDocument/2006/relationships/hyperlink" Target="https://bit.ly/3fRRQpI" TargetMode="External"/><Relationship Id="rId29" Type="http://schemas.openxmlformats.org/officeDocument/2006/relationships/hyperlink" Target="https://bit.ly/2ZhJkua" TargetMode="External"/><Relationship Id="rId11" Type="http://schemas.openxmlformats.org/officeDocument/2006/relationships/hyperlink" Target="http://bit.ly/36To9ic" TargetMode="External"/><Relationship Id="rId10" Type="http://schemas.openxmlformats.org/officeDocument/2006/relationships/hyperlink" Target="http://bit.ly/2U75H33" TargetMode="External"/><Relationship Id="rId13" Type="http://schemas.openxmlformats.org/officeDocument/2006/relationships/hyperlink" Target="http://bit.ly/2ujo7Ty" TargetMode="External"/><Relationship Id="rId12" Type="http://schemas.openxmlformats.org/officeDocument/2006/relationships/hyperlink" Target="http://bit.ly/2OpXm6U" TargetMode="External"/><Relationship Id="rId15" Type="http://schemas.openxmlformats.org/officeDocument/2006/relationships/hyperlink" Target="http://bit.ly/2SshQga" TargetMode="External"/><Relationship Id="rId198" Type="http://schemas.openxmlformats.org/officeDocument/2006/relationships/hyperlink" Target="https://bit.ly/2HY7frM" TargetMode="External"/><Relationship Id="rId14" Type="http://schemas.openxmlformats.org/officeDocument/2006/relationships/hyperlink" Target="http://bit.ly/2H0xWbz" TargetMode="External"/><Relationship Id="rId197" Type="http://schemas.openxmlformats.org/officeDocument/2006/relationships/hyperlink" Target="https://bit.ly/3kVhE6k" TargetMode="External"/><Relationship Id="rId17" Type="http://schemas.openxmlformats.org/officeDocument/2006/relationships/hyperlink" Target="http://bit.ly/2TdfXo6" TargetMode="External"/><Relationship Id="rId196" Type="http://schemas.openxmlformats.org/officeDocument/2006/relationships/hyperlink" Target="https://bit.ly/34ITUfX" TargetMode="External"/><Relationship Id="rId16" Type="http://schemas.openxmlformats.org/officeDocument/2006/relationships/hyperlink" Target="http://bit.ly/2H6c3YE" TargetMode="External"/><Relationship Id="rId195" Type="http://schemas.openxmlformats.org/officeDocument/2006/relationships/hyperlink" Target="https://bit.ly/31WHYFM" TargetMode="External"/><Relationship Id="rId19" Type="http://schemas.openxmlformats.org/officeDocument/2006/relationships/hyperlink" Target="http://bit.ly/3aKaHiS" TargetMode="External"/><Relationship Id="rId18" Type="http://schemas.openxmlformats.org/officeDocument/2006/relationships/hyperlink" Target="http://bit.ly/2IxyKWn" TargetMode="External"/><Relationship Id="rId199" Type="http://schemas.openxmlformats.org/officeDocument/2006/relationships/hyperlink" Target="https://bit.ly/2HY7frM" TargetMode="External"/><Relationship Id="rId84" Type="http://schemas.openxmlformats.org/officeDocument/2006/relationships/hyperlink" Target="https://bit.ly/33aoEGl" TargetMode="External"/><Relationship Id="rId83" Type="http://schemas.openxmlformats.org/officeDocument/2006/relationships/hyperlink" Target="https://bit.ly/2DhSZrR" TargetMode="External"/><Relationship Id="rId86" Type="http://schemas.openxmlformats.org/officeDocument/2006/relationships/hyperlink" Target="https://bit.ly/3kjWoHG" TargetMode="External"/><Relationship Id="rId85" Type="http://schemas.openxmlformats.org/officeDocument/2006/relationships/hyperlink" Target="https://bit.ly/3jYW5li" TargetMode="External"/><Relationship Id="rId88" Type="http://schemas.openxmlformats.org/officeDocument/2006/relationships/hyperlink" Target="https://bit.ly/30lfmFM" TargetMode="External"/><Relationship Id="rId150" Type="http://schemas.openxmlformats.org/officeDocument/2006/relationships/hyperlink" Target="https://bit.ly/33LuWLf" TargetMode="External"/><Relationship Id="rId87" Type="http://schemas.openxmlformats.org/officeDocument/2006/relationships/hyperlink" Target="https://bit.ly/3i5ALbQ" TargetMode="External"/><Relationship Id="rId89" Type="http://schemas.openxmlformats.org/officeDocument/2006/relationships/hyperlink" Target="https://bit.ly/318koog" TargetMode="External"/><Relationship Id="rId80" Type="http://schemas.openxmlformats.org/officeDocument/2006/relationships/hyperlink" Target="https://bit.ly/311lphL" TargetMode="External"/><Relationship Id="rId82" Type="http://schemas.openxmlformats.org/officeDocument/2006/relationships/hyperlink" Target="https://bit.ly/311lphL" TargetMode="External"/><Relationship Id="rId81" Type="http://schemas.openxmlformats.org/officeDocument/2006/relationships/hyperlink" Target="https://bit.ly/311lphL" TargetMode="External"/><Relationship Id="rId1" Type="http://schemas.openxmlformats.org/officeDocument/2006/relationships/hyperlink" Target="http://bit.ly/2FnVre0" TargetMode="External"/><Relationship Id="rId2" Type="http://schemas.openxmlformats.org/officeDocument/2006/relationships/hyperlink" Target="http://bit.ly/2QPZPb3" TargetMode="External"/><Relationship Id="rId3" Type="http://schemas.openxmlformats.org/officeDocument/2006/relationships/hyperlink" Target="http://bit.ly/2sat0gL" TargetMode="External"/><Relationship Id="rId149" Type="http://schemas.openxmlformats.org/officeDocument/2006/relationships/hyperlink" Target="https://bit.ly/32NqeNV" TargetMode="External"/><Relationship Id="rId4" Type="http://schemas.openxmlformats.org/officeDocument/2006/relationships/hyperlink" Target="http://bit.ly/35CUERb" TargetMode="External"/><Relationship Id="rId148" Type="http://schemas.openxmlformats.org/officeDocument/2006/relationships/hyperlink" Target="https://bit.ly/3cr5XRy" TargetMode="External"/><Relationship Id="rId9" Type="http://schemas.openxmlformats.org/officeDocument/2006/relationships/hyperlink" Target="http://bit.ly/3aG1dpU" TargetMode="External"/><Relationship Id="rId143" Type="http://schemas.openxmlformats.org/officeDocument/2006/relationships/hyperlink" Target="https://bit.ly/3hA5LjC" TargetMode="External"/><Relationship Id="rId142" Type="http://schemas.openxmlformats.org/officeDocument/2006/relationships/hyperlink" Target="https://bit.ly/3mZ7N0S" TargetMode="External"/><Relationship Id="rId141" Type="http://schemas.openxmlformats.org/officeDocument/2006/relationships/hyperlink" Target="https://bit.ly/3hxMyPC" TargetMode="External"/><Relationship Id="rId262" Type="http://schemas.openxmlformats.org/officeDocument/2006/relationships/table" Target="../tables/table1.xml"/><Relationship Id="rId140" Type="http://schemas.openxmlformats.org/officeDocument/2006/relationships/hyperlink" Target="https://bit.ly/3izMYGG" TargetMode="External"/><Relationship Id="rId5" Type="http://schemas.openxmlformats.org/officeDocument/2006/relationships/hyperlink" Target="http://bit.ly/37YUCEO" TargetMode="External"/><Relationship Id="rId147" Type="http://schemas.openxmlformats.org/officeDocument/2006/relationships/hyperlink" Target="https://bit.ly/2FFD3RO" TargetMode="External"/><Relationship Id="rId6" Type="http://schemas.openxmlformats.org/officeDocument/2006/relationships/hyperlink" Target="http://bit.ly/2u71Mbm" TargetMode="External"/><Relationship Id="rId146" Type="http://schemas.openxmlformats.org/officeDocument/2006/relationships/hyperlink" Target="https://bit.ly/3khFU1K" TargetMode="External"/><Relationship Id="rId7" Type="http://schemas.openxmlformats.org/officeDocument/2006/relationships/hyperlink" Target="http://bit.ly/38kIXjS" TargetMode="External"/><Relationship Id="rId145" Type="http://schemas.openxmlformats.org/officeDocument/2006/relationships/hyperlink" Target="https://bit.ly/35CxdLh" TargetMode="External"/><Relationship Id="rId8" Type="http://schemas.openxmlformats.org/officeDocument/2006/relationships/hyperlink" Target="http://bit.ly/377tZxs" TargetMode="External"/><Relationship Id="rId144" Type="http://schemas.openxmlformats.org/officeDocument/2006/relationships/hyperlink" Target="https://bit.ly/3kjOgqh" TargetMode="External"/><Relationship Id="rId73" Type="http://schemas.openxmlformats.org/officeDocument/2006/relationships/hyperlink" Target="https://bit.ly/3hKANWF" TargetMode="External"/><Relationship Id="rId72" Type="http://schemas.openxmlformats.org/officeDocument/2006/relationships/hyperlink" Target="https://bit.ly/3jOcLMo" TargetMode="External"/><Relationship Id="rId75" Type="http://schemas.openxmlformats.org/officeDocument/2006/relationships/hyperlink" Target="https://bit.ly/319HAme" TargetMode="External"/><Relationship Id="rId74" Type="http://schemas.openxmlformats.org/officeDocument/2006/relationships/hyperlink" Target="https://bit.ly/3hWzVhx" TargetMode="External"/><Relationship Id="rId77" Type="http://schemas.openxmlformats.org/officeDocument/2006/relationships/hyperlink" Target="https://bit.ly/3hDIkq6" TargetMode="External"/><Relationship Id="rId260" Type="http://schemas.openxmlformats.org/officeDocument/2006/relationships/drawing" Target="../drawings/drawing1.xml"/><Relationship Id="rId76" Type="http://schemas.openxmlformats.org/officeDocument/2006/relationships/hyperlink" Target="https://bit.ly/3hDIkq6" TargetMode="External"/><Relationship Id="rId79" Type="http://schemas.openxmlformats.org/officeDocument/2006/relationships/hyperlink" Target="https://bit.ly/311lphL" TargetMode="External"/><Relationship Id="rId78" Type="http://schemas.openxmlformats.org/officeDocument/2006/relationships/hyperlink" Target="https://bit.ly/3gijlbF" TargetMode="External"/><Relationship Id="rId71" Type="http://schemas.openxmlformats.org/officeDocument/2006/relationships/hyperlink" Target="https://bit.ly/302rvPN" TargetMode="External"/><Relationship Id="rId70" Type="http://schemas.openxmlformats.org/officeDocument/2006/relationships/hyperlink" Target="https://bit.ly/2Ddx2da" TargetMode="External"/><Relationship Id="rId139" Type="http://schemas.openxmlformats.org/officeDocument/2006/relationships/hyperlink" Target="https://bit.ly/3iqOB9t" TargetMode="External"/><Relationship Id="rId138" Type="http://schemas.openxmlformats.org/officeDocument/2006/relationships/hyperlink" Target="https://bit.ly/3iqOB9t" TargetMode="External"/><Relationship Id="rId259" Type="http://schemas.openxmlformats.org/officeDocument/2006/relationships/hyperlink" Target="https://bit.ly/390lpCP" TargetMode="External"/><Relationship Id="rId137" Type="http://schemas.openxmlformats.org/officeDocument/2006/relationships/hyperlink" Target="https://bit.ly/3iqOB9t" TargetMode="External"/><Relationship Id="rId258" Type="http://schemas.openxmlformats.org/officeDocument/2006/relationships/hyperlink" Target="https://bit.ly/3hCw1LY" TargetMode="External"/><Relationship Id="rId132" Type="http://schemas.openxmlformats.org/officeDocument/2006/relationships/hyperlink" Target="https://bit.ly/3h1bVcu" TargetMode="External"/><Relationship Id="rId253" Type="http://schemas.openxmlformats.org/officeDocument/2006/relationships/hyperlink" Target="https://bit.ly/3aRAwkt" TargetMode="External"/><Relationship Id="rId131" Type="http://schemas.openxmlformats.org/officeDocument/2006/relationships/hyperlink" Target="https://bit.ly/3h1bVcu" TargetMode="External"/><Relationship Id="rId252" Type="http://schemas.openxmlformats.org/officeDocument/2006/relationships/hyperlink" Target="https://bit.ly/34HyKyu" TargetMode="External"/><Relationship Id="rId130" Type="http://schemas.openxmlformats.org/officeDocument/2006/relationships/hyperlink" Target="https://bit.ly/3h1bVcu" TargetMode="External"/><Relationship Id="rId251" Type="http://schemas.openxmlformats.org/officeDocument/2006/relationships/hyperlink" Target="https://bit.ly/37Mm5wg" TargetMode="External"/><Relationship Id="rId250" Type="http://schemas.openxmlformats.org/officeDocument/2006/relationships/hyperlink" Target="https://bit.ly/2M0zYhH" TargetMode="External"/><Relationship Id="rId136" Type="http://schemas.openxmlformats.org/officeDocument/2006/relationships/hyperlink" Target="https://bit.ly/3ih34EU" TargetMode="External"/><Relationship Id="rId257" Type="http://schemas.openxmlformats.org/officeDocument/2006/relationships/hyperlink" Target="https://bit.ly/3pNkz3c" TargetMode="External"/><Relationship Id="rId135" Type="http://schemas.openxmlformats.org/officeDocument/2006/relationships/hyperlink" Target="https://bit.ly/2RaBeya" TargetMode="External"/><Relationship Id="rId256" Type="http://schemas.openxmlformats.org/officeDocument/2006/relationships/hyperlink" Target="https://bit.ly/2X80Cri" TargetMode="External"/><Relationship Id="rId134" Type="http://schemas.openxmlformats.org/officeDocument/2006/relationships/hyperlink" Target="https://bit.ly/3k04zrG" TargetMode="External"/><Relationship Id="rId255" Type="http://schemas.openxmlformats.org/officeDocument/2006/relationships/hyperlink" Target="https://bit.ly/37XhSWm" TargetMode="External"/><Relationship Id="rId133" Type="http://schemas.openxmlformats.org/officeDocument/2006/relationships/hyperlink" Target="https://bit.ly/32aK1GD" TargetMode="External"/><Relationship Id="rId254" Type="http://schemas.openxmlformats.org/officeDocument/2006/relationships/hyperlink" Target="https://bit.ly/2MiGSPH" TargetMode="External"/><Relationship Id="rId62" Type="http://schemas.openxmlformats.org/officeDocument/2006/relationships/hyperlink" Target="https://bit.ly/2OzBYLO" TargetMode="External"/><Relationship Id="rId61" Type="http://schemas.openxmlformats.org/officeDocument/2006/relationships/hyperlink" Target="https://bit.ly/30l2xtP" TargetMode="External"/><Relationship Id="rId64" Type="http://schemas.openxmlformats.org/officeDocument/2006/relationships/hyperlink" Target="https://bit.ly/3jEHyLx" TargetMode="External"/><Relationship Id="rId63" Type="http://schemas.openxmlformats.org/officeDocument/2006/relationships/hyperlink" Target="https://bit.ly/2E2Oi5u" TargetMode="External"/><Relationship Id="rId66" Type="http://schemas.openxmlformats.org/officeDocument/2006/relationships/hyperlink" Target="https://bit.ly/2P3fZNX" TargetMode="External"/><Relationship Id="rId172" Type="http://schemas.openxmlformats.org/officeDocument/2006/relationships/hyperlink" Target="https://bit.ly/36PWXEA" TargetMode="External"/><Relationship Id="rId65" Type="http://schemas.openxmlformats.org/officeDocument/2006/relationships/hyperlink" Target="https://bit.ly/2P3fZNX" TargetMode="External"/><Relationship Id="rId171" Type="http://schemas.openxmlformats.org/officeDocument/2006/relationships/hyperlink" Target="https://bit.ly/3iPYj4t" TargetMode="External"/><Relationship Id="rId68" Type="http://schemas.openxmlformats.org/officeDocument/2006/relationships/hyperlink" Target="https://bit.ly/330madK" TargetMode="External"/><Relationship Id="rId170" Type="http://schemas.openxmlformats.org/officeDocument/2006/relationships/hyperlink" Target="https://bit.ly/30CY5Yc" TargetMode="External"/><Relationship Id="rId67" Type="http://schemas.openxmlformats.org/officeDocument/2006/relationships/hyperlink" Target="https://bit.ly/3hquyXU" TargetMode="External"/><Relationship Id="rId60" Type="http://schemas.openxmlformats.org/officeDocument/2006/relationships/hyperlink" Target="https://bit.ly/30l2xtP" TargetMode="External"/><Relationship Id="rId165" Type="http://schemas.openxmlformats.org/officeDocument/2006/relationships/hyperlink" Target="https://bit.ly/2GxHyh2" TargetMode="External"/><Relationship Id="rId69" Type="http://schemas.openxmlformats.org/officeDocument/2006/relationships/hyperlink" Target="https://bit.ly/336uZmp" TargetMode="External"/><Relationship Id="rId164" Type="http://schemas.openxmlformats.org/officeDocument/2006/relationships/hyperlink" Target="https://bit.ly/2GxHyh2" TargetMode="External"/><Relationship Id="rId163" Type="http://schemas.openxmlformats.org/officeDocument/2006/relationships/hyperlink" Target="https://bit.ly/2GxHyh2" TargetMode="External"/><Relationship Id="rId162" Type="http://schemas.openxmlformats.org/officeDocument/2006/relationships/hyperlink" Target="https://bit.ly/2GxHyh2" TargetMode="External"/><Relationship Id="rId169" Type="http://schemas.openxmlformats.org/officeDocument/2006/relationships/hyperlink" Target="https://bit.ly/30CY5Yc" TargetMode="External"/><Relationship Id="rId168" Type="http://schemas.openxmlformats.org/officeDocument/2006/relationships/hyperlink" Target="https://bit.ly/3iDQO0s" TargetMode="External"/><Relationship Id="rId167" Type="http://schemas.openxmlformats.org/officeDocument/2006/relationships/hyperlink" Target="https://bit.ly/2F62sn9" TargetMode="External"/><Relationship Id="rId166" Type="http://schemas.openxmlformats.org/officeDocument/2006/relationships/hyperlink" Target="https://bit.ly/2SNq4jz" TargetMode="External"/><Relationship Id="rId51" Type="http://schemas.openxmlformats.org/officeDocument/2006/relationships/hyperlink" Target="https://bit.ly/2BToubd" TargetMode="External"/><Relationship Id="rId50" Type="http://schemas.openxmlformats.org/officeDocument/2006/relationships/hyperlink" Target="https://bit.ly/3ffStIG" TargetMode="External"/><Relationship Id="rId53" Type="http://schemas.openxmlformats.org/officeDocument/2006/relationships/hyperlink" Target="https://bit.ly/2O9ae0v" TargetMode="External"/><Relationship Id="rId52" Type="http://schemas.openxmlformats.org/officeDocument/2006/relationships/hyperlink" Target="https://bit.ly/2ZeRxi8" TargetMode="External"/><Relationship Id="rId55" Type="http://schemas.openxmlformats.org/officeDocument/2006/relationships/hyperlink" Target="https://bit.ly/3j0cOEq" TargetMode="External"/><Relationship Id="rId161" Type="http://schemas.openxmlformats.org/officeDocument/2006/relationships/hyperlink" Target="https://bit.ly/2GxHyh2" TargetMode="External"/><Relationship Id="rId54" Type="http://schemas.openxmlformats.org/officeDocument/2006/relationships/hyperlink" Target="https://bit.ly/3ei1cJc" TargetMode="External"/><Relationship Id="rId160" Type="http://schemas.openxmlformats.org/officeDocument/2006/relationships/hyperlink" Target="https://bit.ly/2GxHyh2" TargetMode="External"/><Relationship Id="rId57" Type="http://schemas.openxmlformats.org/officeDocument/2006/relationships/hyperlink" Target="https://bit.ly/32sVmCJ" TargetMode="External"/><Relationship Id="rId56" Type="http://schemas.openxmlformats.org/officeDocument/2006/relationships/hyperlink" Target="https://bit.ly/2OjhoPH" TargetMode="External"/><Relationship Id="rId159" Type="http://schemas.openxmlformats.org/officeDocument/2006/relationships/hyperlink" Target="https://bit.ly/2SjnL7D" TargetMode="External"/><Relationship Id="rId59" Type="http://schemas.openxmlformats.org/officeDocument/2006/relationships/hyperlink" Target="https://bit.ly/2ZyBewM" TargetMode="External"/><Relationship Id="rId154" Type="http://schemas.openxmlformats.org/officeDocument/2006/relationships/hyperlink" Target="https://bit.ly/3kRvyps" TargetMode="External"/><Relationship Id="rId58" Type="http://schemas.openxmlformats.org/officeDocument/2006/relationships/hyperlink" Target="https://bit.ly/2ZuLypQ" TargetMode="External"/><Relationship Id="rId153" Type="http://schemas.openxmlformats.org/officeDocument/2006/relationships/hyperlink" Target="https://bit.ly/3kIH5HO" TargetMode="External"/><Relationship Id="rId152" Type="http://schemas.openxmlformats.org/officeDocument/2006/relationships/hyperlink" Target="https://bit.ly/2Ep9jb9" TargetMode="External"/><Relationship Id="rId151" Type="http://schemas.openxmlformats.org/officeDocument/2006/relationships/hyperlink" Target="https://bit.ly/3j54HGl" TargetMode="External"/><Relationship Id="rId158" Type="http://schemas.openxmlformats.org/officeDocument/2006/relationships/hyperlink" Target="https://bit.ly/3n8VDme" TargetMode="External"/><Relationship Id="rId157" Type="http://schemas.openxmlformats.org/officeDocument/2006/relationships/hyperlink" Target="https://bit.ly/3ikLMpw" TargetMode="External"/><Relationship Id="rId156" Type="http://schemas.openxmlformats.org/officeDocument/2006/relationships/hyperlink" Target="https://bit.ly/2ELQmPY" TargetMode="External"/><Relationship Id="rId155" Type="http://schemas.openxmlformats.org/officeDocument/2006/relationships/hyperlink" Target="https://bit.ly/2G3XDv0" TargetMode="External"/><Relationship Id="rId107" Type="http://schemas.openxmlformats.org/officeDocument/2006/relationships/hyperlink" Target="https://bit.ly/3147poL" TargetMode="External"/><Relationship Id="rId228" Type="http://schemas.openxmlformats.org/officeDocument/2006/relationships/hyperlink" Target="https://bit.ly/33EDBjk" TargetMode="External"/><Relationship Id="rId106" Type="http://schemas.openxmlformats.org/officeDocument/2006/relationships/hyperlink" Target="https://bit.ly/34fdIYq" TargetMode="External"/><Relationship Id="rId227" Type="http://schemas.openxmlformats.org/officeDocument/2006/relationships/hyperlink" Target="https://bit.ly/2L08Oaq" TargetMode="External"/><Relationship Id="rId105" Type="http://schemas.openxmlformats.org/officeDocument/2006/relationships/hyperlink" Target="https://bit.ly/3aooLQe" TargetMode="External"/><Relationship Id="rId226" Type="http://schemas.openxmlformats.org/officeDocument/2006/relationships/hyperlink" Target="https://bit.ly/36oUHnh" TargetMode="External"/><Relationship Id="rId104" Type="http://schemas.openxmlformats.org/officeDocument/2006/relationships/hyperlink" Target="https://bit.ly/2DVwnO0" TargetMode="External"/><Relationship Id="rId225" Type="http://schemas.openxmlformats.org/officeDocument/2006/relationships/hyperlink" Target="https://bit.ly/39nHdtU" TargetMode="External"/><Relationship Id="rId109" Type="http://schemas.openxmlformats.org/officeDocument/2006/relationships/hyperlink" Target="https://bit.ly/320pdAs" TargetMode="External"/><Relationship Id="rId108" Type="http://schemas.openxmlformats.org/officeDocument/2006/relationships/hyperlink" Target="https://bit.ly/2Yc1Gvn" TargetMode="External"/><Relationship Id="rId229" Type="http://schemas.openxmlformats.org/officeDocument/2006/relationships/hyperlink" Target="https://bit.ly/2JtvVtw" TargetMode="External"/><Relationship Id="rId220" Type="http://schemas.openxmlformats.org/officeDocument/2006/relationships/hyperlink" Target="https://bit.ly/3lcb5LR" TargetMode="External"/><Relationship Id="rId103" Type="http://schemas.openxmlformats.org/officeDocument/2006/relationships/hyperlink" Target="https://bit.ly/31Nx6sY" TargetMode="External"/><Relationship Id="rId224" Type="http://schemas.openxmlformats.org/officeDocument/2006/relationships/hyperlink" Target="https://bit.ly/3melx6p" TargetMode="External"/><Relationship Id="rId102" Type="http://schemas.openxmlformats.org/officeDocument/2006/relationships/hyperlink" Target="https://bit.ly/2XVqYxt" TargetMode="External"/><Relationship Id="rId223" Type="http://schemas.openxmlformats.org/officeDocument/2006/relationships/hyperlink" Target="https://bit.ly/3m1vrYF" TargetMode="External"/><Relationship Id="rId101" Type="http://schemas.openxmlformats.org/officeDocument/2006/relationships/hyperlink" Target="https://bit.ly/3fSyYpl" TargetMode="External"/><Relationship Id="rId222" Type="http://schemas.openxmlformats.org/officeDocument/2006/relationships/hyperlink" Target="https://bit.ly/33stC0u" TargetMode="External"/><Relationship Id="rId100" Type="http://schemas.openxmlformats.org/officeDocument/2006/relationships/hyperlink" Target="https://bit.ly/2E5Tkhp" TargetMode="External"/><Relationship Id="rId221" Type="http://schemas.openxmlformats.org/officeDocument/2006/relationships/hyperlink" Target="https://bit.ly/2JbSXF5" TargetMode="External"/><Relationship Id="rId217" Type="http://schemas.openxmlformats.org/officeDocument/2006/relationships/hyperlink" Target="https://bit.ly/3q1qYbL" TargetMode="External"/><Relationship Id="rId216" Type="http://schemas.openxmlformats.org/officeDocument/2006/relationships/hyperlink" Target="https://bit.ly/33jSOWO" TargetMode="External"/><Relationship Id="rId215" Type="http://schemas.openxmlformats.org/officeDocument/2006/relationships/hyperlink" Target="https://bit.ly/3fu0db7" TargetMode="External"/><Relationship Id="rId214" Type="http://schemas.openxmlformats.org/officeDocument/2006/relationships/hyperlink" Target="https://bit.ly/3nQrYxo" TargetMode="External"/><Relationship Id="rId219" Type="http://schemas.openxmlformats.org/officeDocument/2006/relationships/hyperlink" Target="https://bit.ly/3m9fIb7" TargetMode="External"/><Relationship Id="rId218" Type="http://schemas.openxmlformats.org/officeDocument/2006/relationships/hyperlink" Target="https://bit.ly/2HIMyk6" TargetMode="External"/><Relationship Id="rId213" Type="http://schemas.openxmlformats.org/officeDocument/2006/relationships/hyperlink" Target="https://bit.ly/39goeRI" TargetMode="External"/><Relationship Id="rId212" Type="http://schemas.openxmlformats.org/officeDocument/2006/relationships/hyperlink" Target="https://bit.ly/33hberu" TargetMode="External"/><Relationship Id="rId211" Type="http://schemas.openxmlformats.org/officeDocument/2006/relationships/hyperlink" Target="https://bit.ly/3flKPxA" TargetMode="External"/><Relationship Id="rId210" Type="http://schemas.openxmlformats.org/officeDocument/2006/relationships/hyperlink" Target="https://bit.ly/35Lv6V7" TargetMode="External"/><Relationship Id="rId129" Type="http://schemas.openxmlformats.org/officeDocument/2006/relationships/hyperlink" Target="https://bit.ly/3i0CYWC" TargetMode="External"/><Relationship Id="rId128" Type="http://schemas.openxmlformats.org/officeDocument/2006/relationships/hyperlink" Target="https://bit.ly/31Rzno3" TargetMode="External"/><Relationship Id="rId249" Type="http://schemas.openxmlformats.org/officeDocument/2006/relationships/hyperlink" Target="https://bit.ly/2KR4TwD" TargetMode="External"/><Relationship Id="rId127" Type="http://schemas.openxmlformats.org/officeDocument/2006/relationships/hyperlink" Target="https://bit.ly/352lPIn" TargetMode="External"/><Relationship Id="rId248" Type="http://schemas.openxmlformats.org/officeDocument/2006/relationships/hyperlink" Target="https://bit.ly/2M7R4KP" TargetMode="External"/><Relationship Id="rId126" Type="http://schemas.openxmlformats.org/officeDocument/2006/relationships/hyperlink" Target="https://bit.ly/3b5Z7jv" TargetMode="External"/><Relationship Id="rId247" Type="http://schemas.openxmlformats.org/officeDocument/2006/relationships/hyperlink" Target="https://bit.ly/2M7R4KP" TargetMode="External"/><Relationship Id="rId121" Type="http://schemas.openxmlformats.org/officeDocument/2006/relationships/hyperlink" Target="https://bit.ly/3jn4Vbu" TargetMode="External"/><Relationship Id="rId242" Type="http://schemas.openxmlformats.org/officeDocument/2006/relationships/hyperlink" Target="https://bit.ly/34mt78K" TargetMode="External"/><Relationship Id="rId120" Type="http://schemas.openxmlformats.org/officeDocument/2006/relationships/hyperlink" Target="https://bit.ly/2EBu2Ip" TargetMode="External"/><Relationship Id="rId241" Type="http://schemas.openxmlformats.org/officeDocument/2006/relationships/hyperlink" Target="https://bit.ly/2LsmY4c" TargetMode="External"/><Relationship Id="rId240" Type="http://schemas.openxmlformats.org/officeDocument/2006/relationships/hyperlink" Target="https://bit.ly/3qV8vxU" TargetMode="External"/><Relationship Id="rId125" Type="http://schemas.openxmlformats.org/officeDocument/2006/relationships/hyperlink" Target="https://bit.ly/32B8xQt" TargetMode="External"/><Relationship Id="rId246" Type="http://schemas.openxmlformats.org/officeDocument/2006/relationships/hyperlink" Target="https://bit.ly/2WrIA2O" TargetMode="External"/><Relationship Id="rId124" Type="http://schemas.openxmlformats.org/officeDocument/2006/relationships/hyperlink" Target="https://bit.ly/32B8xQt" TargetMode="External"/><Relationship Id="rId245" Type="http://schemas.openxmlformats.org/officeDocument/2006/relationships/hyperlink" Target="https://bit.ly/3apTRJe" TargetMode="External"/><Relationship Id="rId123" Type="http://schemas.openxmlformats.org/officeDocument/2006/relationships/hyperlink" Target="https://bit.ly/34EcdDu" TargetMode="External"/><Relationship Id="rId244" Type="http://schemas.openxmlformats.org/officeDocument/2006/relationships/hyperlink" Target="https://bit.ly/3mBPqxH" TargetMode="External"/><Relationship Id="rId122" Type="http://schemas.openxmlformats.org/officeDocument/2006/relationships/hyperlink" Target="https://bit.ly/3gCo8E4" TargetMode="External"/><Relationship Id="rId243" Type="http://schemas.openxmlformats.org/officeDocument/2006/relationships/hyperlink" Target="https://bit.ly/34mt78K" TargetMode="External"/><Relationship Id="rId95" Type="http://schemas.openxmlformats.org/officeDocument/2006/relationships/hyperlink" Target="https://bit.ly/3fHx1vz" TargetMode="External"/><Relationship Id="rId94" Type="http://schemas.openxmlformats.org/officeDocument/2006/relationships/hyperlink" Target="https://bit.ly/3fHx1vz" TargetMode="External"/><Relationship Id="rId97" Type="http://schemas.openxmlformats.org/officeDocument/2006/relationships/hyperlink" Target="https://bit.ly/3fLBcqo" TargetMode="External"/><Relationship Id="rId96" Type="http://schemas.openxmlformats.org/officeDocument/2006/relationships/hyperlink" Target="https://bit.ly/33WT1R1" TargetMode="External"/><Relationship Id="rId99" Type="http://schemas.openxmlformats.org/officeDocument/2006/relationships/hyperlink" Target="https://bit.ly/3gPB22I" TargetMode="External"/><Relationship Id="rId98" Type="http://schemas.openxmlformats.org/officeDocument/2006/relationships/hyperlink" Target="https://bit.ly/2XWpV0l" TargetMode="External"/><Relationship Id="rId91" Type="http://schemas.openxmlformats.org/officeDocument/2006/relationships/hyperlink" Target="https://bit.ly/3i7BlWO" TargetMode="External"/><Relationship Id="rId90" Type="http://schemas.openxmlformats.org/officeDocument/2006/relationships/hyperlink" Target="https://bit.ly/318koog" TargetMode="External"/><Relationship Id="rId93" Type="http://schemas.openxmlformats.org/officeDocument/2006/relationships/hyperlink" Target="https://bit.ly/3fGtf60" TargetMode="External"/><Relationship Id="rId92" Type="http://schemas.openxmlformats.org/officeDocument/2006/relationships/hyperlink" Target="https://bit.ly/3a26d87" TargetMode="External"/><Relationship Id="rId118" Type="http://schemas.openxmlformats.org/officeDocument/2006/relationships/hyperlink" Target="https://bit.ly/2Er8PkS" TargetMode="External"/><Relationship Id="rId239" Type="http://schemas.openxmlformats.org/officeDocument/2006/relationships/hyperlink" Target="https://bit.ly/3mfBsBb" TargetMode="External"/><Relationship Id="rId117" Type="http://schemas.openxmlformats.org/officeDocument/2006/relationships/hyperlink" Target="https://bit.ly/3giyrgs" TargetMode="External"/><Relationship Id="rId238" Type="http://schemas.openxmlformats.org/officeDocument/2006/relationships/hyperlink" Target="https://bit.ly/3a7XhjF" TargetMode="External"/><Relationship Id="rId116" Type="http://schemas.openxmlformats.org/officeDocument/2006/relationships/hyperlink" Target="https://bit.ly/32hBIYz" TargetMode="External"/><Relationship Id="rId237" Type="http://schemas.openxmlformats.org/officeDocument/2006/relationships/hyperlink" Target="https://bit.ly/3mjaNDP" TargetMode="External"/><Relationship Id="rId115" Type="http://schemas.openxmlformats.org/officeDocument/2006/relationships/hyperlink" Target="https://bit.ly/2FATpdM" TargetMode="External"/><Relationship Id="rId236" Type="http://schemas.openxmlformats.org/officeDocument/2006/relationships/hyperlink" Target="https://bit.ly/371JI3s" TargetMode="External"/><Relationship Id="rId119" Type="http://schemas.openxmlformats.org/officeDocument/2006/relationships/hyperlink" Target="https://bit.ly/32B42Fz" TargetMode="External"/><Relationship Id="rId110" Type="http://schemas.openxmlformats.org/officeDocument/2006/relationships/hyperlink" Target="https://bit.ly/3gaGkVo" TargetMode="External"/><Relationship Id="rId231" Type="http://schemas.openxmlformats.org/officeDocument/2006/relationships/hyperlink" Target="https://bit.ly/3oqQGF6" TargetMode="External"/><Relationship Id="rId230" Type="http://schemas.openxmlformats.org/officeDocument/2006/relationships/hyperlink" Target="https://bit.ly/3gdEt3r" TargetMode="External"/><Relationship Id="rId114" Type="http://schemas.openxmlformats.org/officeDocument/2006/relationships/hyperlink" Target="https://bit.ly/329cOdr" TargetMode="External"/><Relationship Id="rId235" Type="http://schemas.openxmlformats.org/officeDocument/2006/relationships/hyperlink" Target="https://bit.ly/37DzuFw" TargetMode="External"/><Relationship Id="rId113" Type="http://schemas.openxmlformats.org/officeDocument/2006/relationships/hyperlink" Target="https://bit.ly/2QpcQbX" TargetMode="External"/><Relationship Id="rId234" Type="http://schemas.openxmlformats.org/officeDocument/2006/relationships/hyperlink" Target="https://bit.ly/3lUdvPC" TargetMode="External"/><Relationship Id="rId112" Type="http://schemas.openxmlformats.org/officeDocument/2006/relationships/hyperlink" Target="https://bit.ly/3j2Xt4S" TargetMode="External"/><Relationship Id="rId233" Type="http://schemas.openxmlformats.org/officeDocument/2006/relationships/hyperlink" Target="https://bit.ly/3mKaR0i" TargetMode="External"/><Relationship Id="rId111" Type="http://schemas.openxmlformats.org/officeDocument/2006/relationships/hyperlink" Target="https://bit.ly/3l0eoXS" TargetMode="External"/><Relationship Id="rId232" Type="http://schemas.openxmlformats.org/officeDocument/2006/relationships/hyperlink" Target="https://bit.ly/3oqQGF6" TargetMode="External"/><Relationship Id="rId206" Type="http://schemas.openxmlformats.org/officeDocument/2006/relationships/hyperlink" Target="https://bit.ly/2IysUYe" TargetMode="External"/><Relationship Id="rId205" Type="http://schemas.openxmlformats.org/officeDocument/2006/relationships/hyperlink" Target="https://bit.ly/3eI2FKF" TargetMode="External"/><Relationship Id="rId204" Type="http://schemas.openxmlformats.org/officeDocument/2006/relationships/hyperlink" Target="https://bit.ly/32l2mRf" TargetMode="External"/><Relationship Id="rId203" Type="http://schemas.openxmlformats.org/officeDocument/2006/relationships/hyperlink" Target="https://bit.ly/3p1HGaE" TargetMode="External"/><Relationship Id="rId209" Type="http://schemas.openxmlformats.org/officeDocument/2006/relationships/hyperlink" Target="https://bit.ly/3kDyZQf" TargetMode="External"/><Relationship Id="rId208" Type="http://schemas.openxmlformats.org/officeDocument/2006/relationships/hyperlink" Target="https://bit.ly/35CSpQY" TargetMode="External"/><Relationship Id="rId207" Type="http://schemas.openxmlformats.org/officeDocument/2006/relationships/hyperlink" Target="https://bit.ly/3kHfqGC" TargetMode="External"/><Relationship Id="rId202" Type="http://schemas.openxmlformats.org/officeDocument/2006/relationships/hyperlink" Target="https://bit.ly/2I8ZAY2" TargetMode="External"/><Relationship Id="rId201" Type="http://schemas.openxmlformats.org/officeDocument/2006/relationships/hyperlink" Target="https://bit.ly/3p1do7J" TargetMode="External"/><Relationship Id="rId200" Type="http://schemas.openxmlformats.org/officeDocument/2006/relationships/hyperlink" Target="https://bit.ly/3kPcqZW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31Rzno3" TargetMode="External"/><Relationship Id="rId2" Type="http://schemas.openxmlformats.org/officeDocument/2006/relationships/hyperlink" Target="https://bit.ly/3h1bVcu" TargetMode="External"/><Relationship Id="rId3" Type="http://schemas.openxmlformats.org/officeDocument/2006/relationships/hyperlink" Target="https://bit.ly/3h1bVcu" TargetMode="External"/><Relationship Id="rId4" Type="http://schemas.openxmlformats.org/officeDocument/2006/relationships/hyperlink" Target="https://bit.ly/3h1bVcu" TargetMode="External"/><Relationship Id="rId5" Type="http://schemas.openxmlformats.org/officeDocument/2006/relationships/hyperlink" Target="https://bit.ly/3i0CYWC" TargetMode="External"/><Relationship Id="rId6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14"/>
    <col customWidth="1" min="2" max="2" width="16.71"/>
    <col customWidth="1" min="3" max="3" width="14.29"/>
    <col customWidth="1" min="4" max="4" width="33.71"/>
    <col customWidth="1" min="5" max="6" width="27.29"/>
    <col customWidth="1" min="7" max="9" width="23.29"/>
    <col customWidth="1" min="10" max="15" width="11.43"/>
    <col customWidth="1" min="16" max="16" width="14.14"/>
    <col customWidth="1" min="17" max="18" width="15.43"/>
    <col customWidth="1" min="19" max="20" width="11.43"/>
    <col customWidth="1" min="21" max="21" width="17.14"/>
    <col customWidth="1" min="22" max="22" width="23.43"/>
    <col customWidth="1" min="23" max="23" width="24.71"/>
    <col customWidth="1" min="24" max="26" width="11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75" customHeight="1">
      <c r="A2" s="2">
        <v>1.0</v>
      </c>
      <c r="B2" s="3" t="s">
        <v>9</v>
      </c>
      <c r="C2" s="4">
        <v>43831.0</v>
      </c>
      <c r="D2" s="2" t="s">
        <v>10</v>
      </c>
      <c r="E2" s="2">
        <v>38.0</v>
      </c>
      <c r="F2" s="3" t="s">
        <v>11</v>
      </c>
      <c r="G2" s="2" t="s">
        <v>12</v>
      </c>
      <c r="H2" s="2" t="s">
        <v>13</v>
      </c>
      <c r="I2" s="5" t="s">
        <v>14</v>
      </c>
      <c r="K2" s="6" t="s">
        <v>15</v>
      </c>
      <c r="L2" s="7"/>
      <c r="M2" s="7"/>
      <c r="N2" s="8"/>
      <c r="P2" s="9" t="s">
        <v>16</v>
      </c>
      <c r="Q2" s="7"/>
      <c r="R2" s="8"/>
      <c r="U2" s="9" t="s">
        <v>17</v>
      </c>
      <c r="V2" s="7"/>
      <c r="W2" s="8"/>
      <c r="Y2" s="10">
        <f>TODAY()</f>
        <v>44876</v>
      </c>
    </row>
    <row r="3">
      <c r="A3" s="2">
        <v>2.0</v>
      </c>
      <c r="B3" s="3" t="s">
        <v>18</v>
      </c>
      <c r="C3" s="4">
        <v>43832.0</v>
      </c>
      <c r="D3" s="2" t="s">
        <v>19</v>
      </c>
      <c r="E3" s="2"/>
      <c r="F3" s="3" t="s">
        <v>20</v>
      </c>
      <c r="G3" s="2" t="s">
        <v>21</v>
      </c>
      <c r="H3" s="11" t="s">
        <v>22</v>
      </c>
      <c r="I3" s="12" t="s">
        <v>23</v>
      </c>
      <c r="K3" s="13"/>
      <c r="N3" s="14"/>
      <c r="P3" s="13"/>
      <c r="R3" s="14"/>
      <c r="U3" s="13"/>
      <c r="W3" s="14"/>
    </row>
    <row r="4">
      <c r="A4" s="15">
        <v>3.0</v>
      </c>
      <c r="B4" s="3" t="s">
        <v>24</v>
      </c>
      <c r="C4" s="4">
        <v>43832.0</v>
      </c>
      <c r="D4" s="2" t="s">
        <v>25</v>
      </c>
      <c r="E4" s="2">
        <v>23.0</v>
      </c>
      <c r="F4" s="3" t="s">
        <v>26</v>
      </c>
      <c r="G4" s="2" t="s">
        <v>21</v>
      </c>
      <c r="H4" s="11" t="s">
        <v>22</v>
      </c>
      <c r="I4" s="12" t="s">
        <v>27</v>
      </c>
      <c r="K4" s="16"/>
      <c r="L4" s="17"/>
      <c r="M4" s="17"/>
      <c r="N4" s="18"/>
      <c r="P4" s="16"/>
      <c r="Q4" s="17"/>
      <c r="R4" s="18"/>
      <c r="U4" s="16"/>
      <c r="V4" s="17"/>
      <c r="W4" s="18"/>
      <c r="Y4" s="10">
        <f>DATE(2020,1,0)</f>
        <v>43830</v>
      </c>
    </row>
    <row r="5">
      <c r="A5" s="2">
        <v>4.0</v>
      </c>
      <c r="B5" s="3" t="s">
        <v>18</v>
      </c>
      <c r="C5" s="4">
        <v>43833.0</v>
      </c>
      <c r="D5" s="2" t="s">
        <v>28</v>
      </c>
      <c r="E5" s="2"/>
      <c r="F5" s="3" t="s">
        <v>29</v>
      </c>
      <c r="G5" s="2" t="s">
        <v>21</v>
      </c>
      <c r="H5" s="11" t="s">
        <v>22</v>
      </c>
      <c r="I5" s="12" t="s">
        <v>30</v>
      </c>
      <c r="K5" s="19">
        <f>COUNT($C$2:$C$800)</f>
        <v>524</v>
      </c>
      <c r="L5" s="7"/>
      <c r="M5" s="7"/>
      <c r="N5" s="8"/>
      <c r="P5" s="20" t="s">
        <v>31</v>
      </c>
      <c r="Q5" s="20" t="s">
        <v>32</v>
      </c>
      <c r="R5" s="20" t="s">
        <v>33</v>
      </c>
      <c r="U5" s="21" t="s">
        <v>1</v>
      </c>
      <c r="V5" s="21" t="s">
        <v>0</v>
      </c>
      <c r="W5" s="22" t="s">
        <v>34</v>
      </c>
      <c r="Y5" s="23">
        <f>$Y$2-$Y$4</f>
        <v>1046</v>
      </c>
    </row>
    <row r="6">
      <c r="A6" s="2">
        <v>5.0</v>
      </c>
      <c r="B6" s="3" t="s">
        <v>18</v>
      </c>
      <c r="C6" s="4">
        <v>43833.0</v>
      </c>
      <c r="D6" s="2" t="s">
        <v>28</v>
      </c>
      <c r="E6" s="2"/>
      <c r="F6" s="3" t="s">
        <v>29</v>
      </c>
      <c r="G6" s="2" t="s">
        <v>21</v>
      </c>
      <c r="H6" s="11" t="s">
        <v>22</v>
      </c>
      <c r="I6" s="12" t="s">
        <v>30</v>
      </c>
      <c r="K6" s="13"/>
      <c r="N6" s="14"/>
      <c r="P6" s="24">
        <f>COUNTIF($G$2:$G$800, "Municipal")</f>
        <v>280</v>
      </c>
      <c r="Q6" s="24">
        <f>COUNTIF($G$2:$G$800, "Estatal")</f>
        <v>217</v>
      </c>
      <c r="R6" s="24">
        <f>COUNTIF($G$2:$G$800, "Federal")</f>
        <v>27</v>
      </c>
      <c r="U6" s="25" t="s">
        <v>35</v>
      </c>
      <c r="V6" s="26">
        <f>COUNTIF($B$2:$B$800,"Guanajuato")</f>
        <v>84</v>
      </c>
      <c r="W6" s="27">
        <f t="shared" ref="W6:W37" si="1">(V6*100)/$V$39</f>
        <v>16.03053435</v>
      </c>
    </row>
    <row r="7">
      <c r="A7" s="2">
        <v>6.0</v>
      </c>
      <c r="B7" s="3" t="s">
        <v>36</v>
      </c>
      <c r="C7" s="4">
        <v>43833.0</v>
      </c>
      <c r="D7" s="2" t="s">
        <v>37</v>
      </c>
      <c r="E7" s="2">
        <v>50.0</v>
      </c>
      <c r="F7" s="3" t="s">
        <v>38</v>
      </c>
      <c r="G7" s="2" t="s">
        <v>21</v>
      </c>
      <c r="H7" s="2" t="s">
        <v>39</v>
      </c>
      <c r="I7" s="12" t="s">
        <v>40</v>
      </c>
      <c r="K7" s="16"/>
      <c r="L7" s="17"/>
      <c r="M7" s="17"/>
      <c r="N7" s="18"/>
      <c r="P7" s="28"/>
      <c r="Q7" s="28"/>
      <c r="R7" s="28"/>
      <c r="U7" s="25" t="s">
        <v>41</v>
      </c>
      <c r="V7" s="26">
        <v>39.0</v>
      </c>
      <c r="W7" s="27">
        <f t="shared" si="1"/>
        <v>7.442748092</v>
      </c>
    </row>
    <row r="8">
      <c r="A8" s="2">
        <v>7.0</v>
      </c>
      <c r="B8" s="3" t="s">
        <v>9</v>
      </c>
      <c r="C8" s="4">
        <v>43834.0</v>
      </c>
      <c r="D8" s="2" t="s">
        <v>42</v>
      </c>
      <c r="E8" s="2"/>
      <c r="F8" s="3" t="s">
        <v>43</v>
      </c>
      <c r="G8" s="2" t="s">
        <v>21</v>
      </c>
      <c r="H8" s="29" t="s">
        <v>39</v>
      </c>
      <c r="I8" s="30" t="s">
        <v>44</v>
      </c>
      <c r="U8" s="25" t="s">
        <v>9</v>
      </c>
      <c r="V8" s="26">
        <f>COUNTIF($B$2:$B$800,"Veracruz")</f>
        <v>39</v>
      </c>
      <c r="W8" s="27">
        <f t="shared" si="1"/>
        <v>7.442748092</v>
      </c>
    </row>
    <row r="9" ht="15.0" customHeight="1">
      <c r="A9" s="2">
        <v>8.0</v>
      </c>
      <c r="B9" s="3" t="s">
        <v>35</v>
      </c>
      <c r="C9" s="4">
        <v>43834.0</v>
      </c>
      <c r="D9" s="2" t="s">
        <v>45</v>
      </c>
      <c r="E9" s="2">
        <v>23.0</v>
      </c>
      <c r="F9" s="3" t="s">
        <v>46</v>
      </c>
      <c r="G9" s="2" t="s">
        <v>21</v>
      </c>
      <c r="H9" s="11" t="s">
        <v>22</v>
      </c>
      <c r="I9" s="12" t="s">
        <v>47</v>
      </c>
      <c r="K9" s="31"/>
      <c r="L9" s="31"/>
      <c r="M9" s="31"/>
      <c r="P9" s="32" t="s">
        <v>48</v>
      </c>
      <c r="Q9" s="8"/>
      <c r="R9" s="33"/>
      <c r="U9" s="25" t="s">
        <v>36</v>
      </c>
      <c r="V9" s="26">
        <f>COUNTIF($B$2:$B$800,"Guerrero")</f>
        <v>37</v>
      </c>
      <c r="W9" s="27">
        <f t="shared" si="1"/>
        <v>7.061068702</v>
      </c>
    </row>
    <row r="10" ht="15.0" customHeight="1">
      <c r="A10" s="2">
        <v>9.0</v>
      </c>
      <c r="B10" s="3" t="s">
        <v>41</v>
      </c>
      <c r="C10" s="4">
        <v>43834.0</v>
      </c>
      <c r="D10" s="2" t="s">
        <v>49</v>
      </c>
      <c r="E10" s="2">
        <v>31.0</v>
      </c>
      <c r="F10" s="3" t="s">
        <v>50</v>
      </c>
      <c r="G10" s="2" t="s">
        <v>21</v>
      </c>
      <c r="H10" s="11" t="s">
        <v>22</v>
      </c>
      <c r="I10" s="30" t="s">
        <v>51</v>
      </c>
      <c r="K10" s="6" t="s">
        <v>52</v>
      </c>
      <c r="L10" s="7"/>
      <c r="M10" s="7"/>
      <c r="N10" s="8"/>
      <c r="P10" s="13"/>
      <c r="Q10" s="14"/>
      <c r="R10" s="33"/>
      <c r="U10" s="25" t="s">
        <v>53</v>
      </c>
      <c r="V10" s="26">
        <f>COUNTIF($B$2:$B$800,"Chihuahua")</f>
        <v>35</v>
      </c>
      <c r="W10" s="27">
        <f t="shared" si="1"/>
        <v>6.679389313</v>
      </c>
    </row>
    <row r="11" ht="15.0" customHeight="1">
      <c r="A11" s="2">
        <v>10.0</v>
      </c>
      <c r="B11" s="3" t="s">
        <v>54</v>
      </c>
      <c r="C11" s="4">
        <v>43836.0</v>
      </c>
      <c r="D11" s="2" t="s">
        <v>55</v>
      </c>
      <c r="E11" s="2"/>
      <c r="F11" s="3" t="s">
        <v>56</v>
      </c>
      <c r="G11" s="2" t="s">
        <v>12</v>
      </c>
      <c r="H11" s="11" t="s">
        <v>22</v>
      </c>
      <c r="I11" s="12" t="s">
        <v>57</v>
      </c>
      <c r="K11" s="13"/>
      <c r="N11" s="14"/>
      <c r="P11" s="16"/>
      <c r="Q11" s="18"/>
      <c r="R11" s="33"/>
      <c r="U11" s="25" t="s">
        <v>58</v>
      </c>
      <c r="V11" s="26">
        <f>COUNTIF($B$2:$B$800,"Michoacán")</f>
        <v>26</v>
      </c>
      <c r="W11" s="27">
        <f t="shared" si="1"/>
        <v>4.961832061</v>
      </c>
    </row>
    <row r="12" ht="15.75" customHeight="1">
      <c r="A12" s="2">
        <v>11.0</v>
      </c>
      <c r="B12" s="3" t="s">
        <v>36</v>
      </c>
      <c r="C12" s="4">
        <v>43837.0</v>
      </c>
      <c r="D12" s="2" t="s">
        <v>59</v>
      </c>
      <c r="E12" s="2"/>
      <c r="F12" s="3" t="s">
        <v>60</v>
      </c>
      <c r="G12" s="2" t="s">
        <v>21</v>
      </c>
      <c r="H12" s="2" t="s">
        <v>39</v>
      </c>
      <c r="I12" s="12" t="s">
        <v>61</v>
      </c>
      <c r="K12" s="16"/>
      <c r="L12" s="17"/>
      <c r="M12" s="17"/>
      <c r="N12" s="18"/>
      <c r="P12" s="20" t="s">
        <v>62</v>
      </c>
      <c r="Q12" s="20" t="s">
        <v>22</v>
      </c>
      <c r="U12" s="25" t="s">
        <v>63</v>
      </c>
      <c r="V12" s="26">
        <f>COUNTIF($B$2:$B$800, "Ciudad de México")</f>
        <v>22</v>
      </c>
      <c r="W12" s="27">
        <f t="shared" si="1"/>
        <v>4.198473282</v>
      </c>
    </row>
    <row r="13" ht="15.75" customHeight="1">
      <c r="A13" s="2">
        <v>12.0</v>
      </c>
      <c r="B13" s="3" t="s">
        <v>64</v>
      </c>
      <c r="C13" s="4">
        <v>43837.0</v>
      </c>
      <c r="D13" s="2" t="s">
        <v>65</v>
      </c>
      <c r="E13" s="2">
        <v>40.0</v>
      </c>
      <c r="F13" s="3" t="s">
        <v>66</v>
      </c>
      <c r="G13" s="2" t="s">
        <v>67</v>
      </c>
      <c r="H13" s="11" t="s">
        <v>22</v>
      </c>
      <c r="I13" s="12" t="s">
        <v>68</v>
      </c>
      <c r="K13" s="34">
        <f>$V$39/$Y$5</f>
        <v>0.5009560229</v>
      </c>
      <c r="L13" s="7"/>
      <c r="M13" s="7"/>
      <c r="N13" s="8"/>
      <c r="P13" s="35">
        <f>COUNTIFS($G$2:$G$800,"Municipal", H2:H800,"Tránsito")</f>
        <v>12</v>
      </c>
      <c r="Q13" s="35">
        <f>COUNTIFS($G$2:$G$800,"Municipal", H2:H800,"Policía")</f>
        <v>267</v>
      </c>
      <c r="U13" s="25" t="s">
        <v>69</v>
      </c>
      <c r="V13" s="26">
        <v>20.0</v>
      </c>
      <c r="W13" s="27">
        <f t="shared" si="1"/>
        <v>3.816793893</v>
      </c>
    </row>
    <row r="14" ht="15.75" customHeight="1">
      <c r="A14" s="2">
        <v>13.0</v>
      </c>
      <c r="B14" s="3" t="s">
        <v>63</v>
      </c>
      <c r="C14" s="4">
        <v>43838.0</v>
      </c>
      <c r="D14" s="2" t="s">
        <v>28</v>
      </c>
      <c r="E14" s="2"/>
      <c r="F14" s="3" t="s">
        <v>70</v>
      </c>
      <c r="G14" s="2" t="s">
        <v>21</v>
      </c>
      <c r="H14" s="11" t="s">
        <v>22</v>
      </c>
      <c r="I14" s="30" t="s">
        <v>71</v>
      </c>
      <c r="K14" s="13"/>
      <c r="N14" s="14"/>
      <c r="P14" s="28"/>
      <c r="Q14" s="28"/>
      <c r="U14" s="25" t="s">
        <v>72</v>
      </c>
      <c r="V14" s="26">
        <v>19.0</v>
      </c>
      <c r="W14" s="27">
        <f t="shared" si="1"/>
        <v>3.625954198</v>
      </c>
    </row>
    <row r="15" ht="15.75" customHeight="1">
      <c r="A15" s="2">
        <v>14.0</v>
      </c>
      <c r="B15" s="3" t="s">
        <v>18</v>
      </c>
      <c r="C15" s="4">
        <v>43838.0</v>
      </c>
      <c r="D15" s="2" t="s">
        <v>28</v>
      </c>
      <c r="E15" s="2"/>
      <c r="F15" s="3" t="s">
        <v>29</v>
      </c>
      <c r="G15" s="2" t="s">
        <v>21</v>
      </c>
      <c r="H15" s="11" t="s">
        <v>22</v>
      </c>
      <c r="I15" s="30" t="s">
        <v>73</v>
      </c>
      <c r="K15" s="16"/>
      <c r="L15" s="17"/>
      <c r="M15" s="17"/>
      <c r="N15" s="18"/>
      <c r="U15" s="25" t="s">
        <v>54</v>
      </c>
      <c r="V15" s="26">
        <f>COUNTIF($B$2:$B$800,"Puebla")</f>
        <v>15</v>
      </c>
      <c r="W15" s="27">
        <f t="shared" si="1"/>
        <v>2.86259542</v>
      </c>
    </row>
    <row r="16">
      <c r="A16" s="2">
        <v>15.0</v>
      </c>
      <c r="B16" s="3" t="s">
        <v>35</v>
      </c>
      <c r="C16" s="4">
        <v>43839.0</v>
      </c>
      <c r="D16" s="2" t="s">
        <v>74</v>
      </c>
      <c r="E16" s="2"/>
      <c r="F16" s="3" t="s">
        <v>75</v>
      </c>
      <c r="G16" s="2" t="s">
        <v>67</v>
      </c>
      <c r="H16" s="11" t="s">
        <v>22</v>
      </c>
      <c r="I16" s="12" t="s">
        <v>76</v>
      </c>
      <c r="P16" s="32" t="s">
        <v>77</v>
      </c>
      <c r="Q16" s="7"/>
      <c r="R16" s="7"/>
      <c r="S16" s="8"/>
      <c r="U16" s="25" t="s">
        <v>78</v>
      </c>
      <c r="V16" s="26">
        <f>COUNTIF($B$2:$B$800,"Sonora")</f>
        <v>21</v>
      </c>
      <c r="W16" s="27">
        <f t="shared" si="1"/>
        <v>4.007633588</v>
      </c>
    </row>
    <row r="17">
      <c r="A17" s="15">
        <v>16.0</v>
      </c>
      <c r="B17" s="3" t="s">
        <v>35</v>
      </c>
      <c r="C17" s="4">
        <v>43839.0</v>
      </c>
      <c r="D17" s="2" t="s">
        <v>79</v>
      </c>
      <c r="E17" s="2"/>
      <c r="F17" s="3" t="s">
        <v>75</v>
      </c>
      <c r="G17" s="2" t="s">
        <v>67</v>
      </c>
      <c r="H17" s="11" t="s">
        <v>22</v>
      </c>
      <c r="I17" s="12" t="s">
        <v>76</v>
      </c>
      <c r="K17" s="6" t="s">
        <v>80</v>
      </c>
      <c r="L17" s="7"/>
      <c r="M17" s="7"/>
      <c r="N17" s="8"/>
      <c r="P17" s="13"/>
      <c r="S17" s="14"/>
      <c r="U17" s="25" t="s">
        <v>18</v>
      </c>
      <c r="V17" s="26">
        <f>COUNTIF($B$2:$B$800,"Tamaulipas")</f>
        <v>14</v>
      </c>
      <c r="W17" s="27">
        <f t="shared" si="1"/>
        <v>2.671755725</v>
      </c>
    </row>
    <row r="18">
      <c r="A18" s="2">
        <v>17.0</v>
      </c>
      <c r="B18" s="3" t="s">
        <v>41</v>
      </c>
      <c r="C18" s="4">
        <v>43841.0</v>
      </c>
      <c r="D18" s="2" t="s">
        <v>28</v>
      </c>
      <c r="E18" s="2"/>
      <c r="F18" s="3" t="s">
        <v>81</v>
      </c>
      <c r="G18" s="2" t="s">
        <v>21</v>
      </c>
      <c r="H18" s="11" t="s">
        <v>22</v>
      </c>
      <c r="I18" s="12" t="s">
        <v>82</v>
      </c>
      <c r="K18" s="13"/>
      <c r="N18" s="14"/>
      <c r="P18" s="16"/>
      <c r="Q18" s="17"/>
      <c r="R18" s="17"/>
      <c r="S18" s="18"/>
      <c r="U18" s="25" t="s">
        <v>64</v>
      </c>
      <c r="V18" s="26">
        <f>COUNTIF($B$2:$B$800,"Zacatecas")</f>
        <v>26</v>
      </c>
      <c r="W18" s="27">
        <f t="shared" si="1"/>
        <v>4.961832061</v>
      </c>
    </row>
    <row r="19">
      <c r="A19" s="2">
        <v>18.0</v>
      </c>
      <c r="B19" s="3" t="s">
        <v>64</v>
      </c>
      <c r="C19" s="4">
        <v>43841.0</v>
      </c>
      <c r="D19" s="2" t="s">
        <v>83</v>
      </c>
      <c r="E19" s="2">
        <v>24.0</v>
      </c>
      <c r="F19" s="3" t="s">
        <v>84</v>
      </c>
      <c r="G19" s="2" t="s">
        <v>21</v>
      </c>
      <c r="H19" s="11" t="s">
        <v>22</v>
      </c>
      <c r="I19" s="12" t="s">
        <v>85</v>
      </c>
      <c r="K19" s="16"/>
      <c r="L19" s="17"/>
      <c r="M19" s="17"/>
      <c r="N19" s="18"/>
      <c r="P19" s="20" t="s">
        <v>62</v>
      </c>
      <c r="Q19" s="20" t="s">
        <v>22</v>
      </c>
      <c r="R19" s="20" t="s">
        <v>86</v>
      </c>
      <c r="S19" s="20" t="s">
        <v>39</v>
      </c>
      <c r="U19" s="25" t="s">
        <v>87</v>
      </c>
      <c r="V19" s="26">
        <f>COUNTIF($B$2:$B$800,"Jalisco")</f>
        <v>22</v>
      </c>
      <c r="W19" s="27">
        <f t="shared" si="1"/>
        <v>4.198473282</v>
      </c>
    </row>
    <row r="20">
      <c r="A20" s="2">
        <v>19.0</v>
      </c>
      <c r="B20" s="2" t="s">
        <v>58</v>
      </c>
      <c r="C20" s="4">
        <v>43843.0</v>
      </c>
      <c r="D20" s="2" t="s">
        <v>28</v>
      </c>
      <c r="E20" s="2"/>
      <c r="F20" s="3" t="s">
        <v>88</v>
      </c>
      <c r="G20" s="2" t="s">
        <v>67</v>
      </c>
      <c r="H20" s="11" t="s">
        <v>22</v>
      </c>
      <c r="I20" s="12" t="s">
        <v>89</v>
      </c>
      <c r="K20" s="34">
        <f>$P$6/$Y$5</f>
        <v>0.2676864245</v>
      </c>
      <c r="L20" s="7"/>
      <c r="M20" s="7"/>
      <c r="N20" s="8"/>
      <c r="P20" s="35">
        <f>COUNTIFS($G$2:$G$800,"Estatal", H2:H800,"Tránsito")</f>
        <v>8</v>
      </c>
      <c r="Q20" s="35">
        <f>COUNTIFS($G$2:$G$800,"Estatal", H2:H800,"Policía")</f>
        <v>143</v>
      </c>
      <c r="R20" s="35">
        <f>COUNTIFS($G$2:$G$800,"Estatal", H2:H800,"Penitenciario")</f>
        <v>7</v>
      </c>
      <c r="S20" s="35">
        <f>COUNTIFS($G$2:$G$800,"Estatal", H2:H800,"Ministerial")</f>
        <v>58</v>
      </c>
      <c r="U20" s="25" t="s">
        <v>90</v>
      </c>
      <c r="V20" s="26">
        <f>COUNTIF($B$2:$B$800,"Colima")</f>
        <v>11</v>
      </c>
      <c r="W20" s="27">
        <f t="shared" si="1"/>
        <v>2.099236641</v>
      </c>
    </row>
    <row r="21" ht="15.75" customHeight="1">
      <c r="A21" s="2">
        <v>20.0</v>
      </c>
      <c r="B21" s="2" t="s">
        <v>91</v>
      </c>
      <c r="C21" s="4">
        <v>43843.0</v>
      </c>
      <c r="D21" s="2" t="s">
        <v>65</v>
      </c>
      <c r="E21" s="2"/>
      <c r="F21" s="3" t="s">
        <v>92</v>
      </c>
      <c r="G21" s="2" t="s">
        <v>67</v>
      </c>
      <c r="H21" s="11" t="s">
        <v>22</v>
      </c>
      <c r="I21" s="30" t="s">
        <v>93</v>
      </c>
      <c r="K21" s="13"/>
      <c r="N21" s="14"/>
      <c r="P21" s="28"/>
      <c r="Q21" s="28"/>
      <c r="R21" s="28"/>
      <c r="S21" s="28"/>
      <c r="U21" s="25" t="s">
        <v>24</v>
      </c>
      <c r="V21" s="26">
        <f>COUNTIF($B$2:$B$800,"Oaxaca")</f>
        <v>15</v>
      </c>
      <c r="W21" s="27">
        <f t="shared" si="1"/>
        <v>2.86259542</v>
      </c>
      <c r="Y21" s="36"/>
    </row>
    <row r="22" ht="15.75" customHeight="1">
      <c r="A22" s="2">
        <v>21.0</v>
      </c>
      <c r="B22" s="3" t="s">
        <v>53</v>
      </c>
      <c r="C22" s="4">
        <v>43843.0</v>
      </c>
      <c r="D22" s="2" t="s">
        <v>94</v>
      </c>
      <c r="E22" s="2"/>
      <c r="F22" s="3" t="s">
        <v>95</v>
      </c>
      <c r="G22" s="2" t="s">
        <v>12</v>
      </c>
      <c r="H22" s="29" t="s">
        <v>13</v>
      </c>
      <c r="I22" s="12" t="s">
        <v>96</v>
      </c>
      <c r="K22" s="16"/>
      <c r="L22" s="17"/>
      <c r="M22" s="17"/>
      <c r="N22" s="18"/>
      <c r="U22" s="25" t="s">
        <v>97</v>
      </c>
      <c r="V22" s="26">
        <f>COUNTIF($B$2:$B$800,"Morelos")</f>
        <v>13</v>
      </c>
      <c r="W22" s="27">
        <f t="shared" si="1"/>
        <v>2.480916031</v>
      </c>
    </row>
    <row r="23" ht="15.75" customHeight="1">
      <c r="A23" s="2">
        <v>22.0</v>
      </c>
      <c r="B23" s="3" t="s">
        <v>53</v>
      </c>
      <c r="C23" s="4">
        <v>43843.0</v>
      </c>
      <c r="D23" s="2" t="s">
        <v>98</v>
      </c>
      <c r="E23" s="2"/>
      <c r="F23" s="3" t="s">
        <v>95</v>
      </c>
      <c r="G23" s="2" t="s">
        <v>12</v>
      </c>
      <c r="H23" s="2" t="s">
        <v>13</v>
      </c>
      <c r="I23" s="12" t="s">
        <v>96</v>
      </c>
      <c r="P23" s="37" t="s">
        <v>99</v>
      </c>
      <c r="Q23" s="38"/>
      <c r="R23" s="38"/>
      <c r="S23" s="38"/>
      <c r="U23" s="25" t="s">
        <v>91</v>
      </c>
      <c r="V23" s="26">
        <f>COUNTIF($B$2:$B$800,"Tabasco")</f>
        <v>10</v>
      </c>
      <c r="W23" s="27">
        <f t="shared" si="1"/>
        <v>1.908396947</v>
      </c>
    </row>
    <row r="24" ht="15.75" customHeight="1">
      <c r="A24" s="2">
        <v>23.0</v>
      </c>
      <c r="B24" s="2" t="s">
        <v>72</v>
      </c>
      <c r="C24" s="4">
        <v>43844.0</v>
      </c>
      <c r="D24" s="2" t="s">
        <v>100</v>
      </c>
      <c r="E24" s="2"/>
      <c r="F24" s="3" t="s">
        <v>101</v>
      </c>
      <c r="G24" s="2" t="s">
        <v>21</v>
      </c>
      <c r="H24" s="11" t="s">
        <v>22</v>
      </c>
      <c r="I24" s="12" t="s">
        <v>102</v>
      </c>
      <c r="K24" s="6" t="s">
        <v>103</v>
      </c>
      <c r="L24" s="7"/>
      <c r="M24" s="7"/>
      <c r="N24" s="8"/>
      <c r="P24" s="13"/>
      <c r="U24" s="25" t="s">
        <v>104</v>
      </c>
      <c r="V24" s="26">
        <f>COUNTIF($B$2:$B$800,"Nuevo León")</f>
        <v>9</v>
      </c>
      <c r="W24" s="27">
        <f t="shared" si="1"/>
        <v>1.717557252</v>
      </c>
    </row>
    <row r="25" ht="15.75" customHeight="1">
      <c r="A25" s="2">
        <v>24.0</v>
      </c>
      <c r="B25" s="3" t="s">
        <v>41</v>
      </c>
      <c r="C25" s="4">
        <v>43844.0</v>
      </c>
      <c r="D25" s="2" t="s">
        <v>105</v>
      </c>
      <c r="E25" s="2"/>
      <c r="F25" s="3" t="s">
        <v>106</v>
      </c>
      <c r="G25" s="2" t="s">
        <v>67</v>
      </c>
      <c r="H25" s="11" t="s">
        <v>22</v>
      </c>
      <c r="I25" s="12" t="s">
        <v>107</v>
      </c>
      <c r="K25" s="13"/>
      <c r="N25" s="14"/>
      <c r="P25" s="13"/>
      <c r="U25" s="25" t="s">
        <v>108</v>
      </c>
      <c r="V25" s="26">
        <f>COUNTIF(B11:B1048576, "Querétaro")</f>
        <v>5</v>
      </c>
      <c r="W25" s="27">
        <f t="shared" si="1"/>
        <v>0.9541984733</v>
      </c>
    </row>
    <row r="26" ht="15.75" customHeight="1">
      <c r="A26" s="15">
        <v>25.0</v>
      </c>
      <c r="B26" s="3" t="s">
        <v>9</v>
      </c>
      <c r="C26" s="4">
        <v>43846.0</v>
      </c>
      <c r="D26" s="2" t="s">
        <v>109</v>
      </c>
      <c r="E26" s="2"/>
      <c r="F26" s="3" t="s">
        <v>110</v>
      </c>
      <c r="G26" s="2" t="s">
        <v>67</v>
      </c>
      <c r="H26" s="11" t="s">
        <v>22</v>
      </c>
      <c r="I26" s="30" t="s">
        <v>111</v>
      </c>
      <c r="K26" s="16"/>
      <c r="L26" s="17"/>
      <c r="M26" s="17"/>
      <c r="N26" s="18"/>
      <c r="P26" s="39" t="s">
        <v>22</v>
      </c>
      <c r="Q26" s="39" t="s">
        <v>86</v>
      </c>
      <c r="R26" s="39" t="s">
        <v>39</v>
      </c>
      <c r="S26" s="39" t="s">
        <v>112</v>
      </c>
      <c r="U26" s="25" t="s">
        <v>113</v>
      </c>
      <c r="V26" s="26">
        <f>COUNTIF($B$2:$B$800,"Hidalgo")</f>
        <v>5</v>
      </c>
      <c r="W26" s="27">
        <f t="shared" si="1"/>
        <v>0.9541984733</v>
      </c>
    </row>
    <row r="27" ht="15.75" customHeight="1">
      <c r="A27" s="2">
        <v>26.0</v>
      </c>
      <c r="B27" s="3" t="s">
        <v>97</v>
      </c>
      <c r="C27" s="4">
        <v>43847.0</v>
      </c>
      <c r="D27" s="2" t="s">
        <v>114</v>
      </c>
      <c r="E27" s="2"/>
      <c r="F27" s="3" t="s">
        <v>115</v>
      </c>
      <c r="G27" s="2" t="s">
        <v>67</v>
      </c>
      <c r="H27" s="2" t="s">
        <v>62</v>
      </c>
      <c r="I27" s="30" t="s">
        <v>116</v>
      </c>
      <c r="K27" s="34">
        <f>$Q$6/$Y$5</f>
        <v>0.207456979</v>
      </c>
      <c r="L27" s="7"/>
      <c r="M27" s="7"/>
      <c r="N27" s="8"/>
      <c r="P27" s="40">
        <f>COUNTIFS($G$2:$G$800,"Federal", H2:H800,"Policía")</f>
        <v>12</v>
      </c>
      <c r="Q27" s="40">
        <f>COUNTIFS($G$2:$G$800,"Federal", H2:H800,"Penitenciario")</f>
        <v>1</v>
      </c>
      <c r="R27" s="40">
        <f>COUNTIFS($G$2:$G$800,"Federal", H2:H800,"Ministerial")</f>
        <v>3</v>
      </c>
      <c r="S27" s="40">
        <f>COUNTIFS($G$2:$G$800,"Federal", H2:H800,"Guardia")</f>
        <v>11</v>
      </c>
      <c r="U27" s="25" t="s">
        <v>117</v>
      </c>
      <c r="V27" s="26">
        <f>COUNTIF($B$2:$B$800,"Sinaloa")</f>
        <v>8</v>
      </c>
      <c r="W27" s="27">
        <f t="shared" si="1"/>
        <v>1.526717557</v>
      </c>
    </row>
    <row r="28" ht="15.75" customHeight="1">
      <c r="A28" s="2">
        <v>27.0</v>
      </c>
      <c r="B28" s="2" t="s">
        <v>58</v>
      </c>
      <c r="C28" s="4">
        <v>43848.0</v>
      </c>
      <c r="D28" s="2" t="s">
        <v>118</v>
      </c>
      <c r="E28" s="2">
        <v>39.0</v>
      </c>
      <c r="F28" s="3" t="s">
        <v>119</v>
      </c>
      <c r="G28" s="2" t="s">
        <v>21</v>
      </c>
      <c r="H28" s="2" t="s">
        <v>39</v>
      </c>
      <c r="I28" s="30" t="s">
        <v>120</v>
      </c>
      <c r="K28" s="13"/>
      <c r="N28" s="14"/>
      <c r="P28" s="28"/>
      <c r="Q28" s="28"/>
      <c r="R28" s="28"/>
      <c r="S28" s="28"/>
      <c r="U28" s="25" t="s">
        <v>121</v>
      </c>
      <c r="V28" s="26">
        <f>COUNTIF($B$2:$B$800,"Quintana Roo")</f>
        <v>7</v>
      </c>
      <c r="W28" s="27">
        <f t="shared" si="1"/>
        <v>1.335877863</v>
      </c>
    </row>
    <row r="29" ht="15.75" customHeight="1">
      <c r="A29" s="2">
        <v>28.0</v>
      </c>
      <c r="B29" s="3" t="s">
        <v>63</v>
      </c>
      <c r="C29" s="4">
        <v>43848.0</v>
      </c>
      <c r="D29" s="2" t="s">
        <v>28</v>
      </c>
      <c r="E29" s="2"/>
      <c r="F29" s="3" t="s">
        <v>122</v>
      </c>
      <c r="G29" s="2" t="s">
        <v>21</v>
      </c>
      <c r="H29" s="2" t="s">
        <v>62</v>
      </c>
      <c r="I29" s="41" t="s">
        <v>123</v>
      </c>
      <c r="K29" s="16"/>
      <c r="L29" s="17"/>
      <c r="M29" s="17"/>
      <c r="N29" s="18"/>
      <c r="U29" s="25" t="s">
        <v>124</v>
      </c>
      <c r="V29" s="26">
        <f>COUNTIF($B$2:$B$800,"Coahuila")</f>
        <v>4</v>
      </c>
      <c r="W29" s="27">
        <f t="shared" si="1"/>
        <v>0.7633587786</v>
      </c>
    </row>
    <row r="30" ht="15.75" customHeight="1">
      <c r="A30" s="2">
        <v>29.0</v>
      </c>
      <c r="B30" s="3" t="s">
        <v>63</v>
      </c>
      <c r="C30" s="4">
        <v>43848.0</v>
      </c>
      <c r="D30" s="29" t="s">
        <v>28</v>
      </c>
      <c r="E30" s="2"/>
      <c r="F30" s="3" t="s">
        <v>122</v>
      </c>
      <c r="G30" s="2" t="s">
        <v>21</v>
      </c>
      <c r="H30" s="2" t="s">
        <v>62</v>
      </c>
      <c r="I30" s="42" t="s">
        <v>123</v>
      </c>
      <c r="U30" s="25" t="s">
        <v>125</v>
      </c>
      <c r="V30" s="26">
        <f>COUNTIF($B$2:$B$800, "Chiapas")</f>
        <v>5</v>
      </c>
      <c r="W30" s="27">
        <f t="shared" si="1"/>
        <v>0.9541984733</v>
      </c>
    </row>
    <row r="31" ht="15.75" customHeight="1">
      <c r="A31" s="2">
        <v>30.0</v>
      </c>
      <c r="B31" s="2" t="s">
        <v>72</v>
      </c>
      <c r="C31" s="4">
        <v>43849.0</v>
      </c>
      <c r="D31" s="2" t="s">
        <v>28</v>
      </c>
      <c r="E31" s="2"/>
      <c r="F31" s="3" t="s">
        <v>72</v>
      </c>
      <c r="G31" s="2" t="s">
        <v>67</v>
      </c>
      <c r="H31" s="11" t="s">
        <v>22</v>
      </c>
      <c r="I31" s="41" t="s">
        <v>126</v>
      </c>
      <c r="K31" s="6" t="s">
        <v>127</v>
      </c>
      <c r="L31" s="7"/>
      <c r="M31" s="7"/>
      <c r="N31" s="8"/>
      <c r="U31" s="25" t="s">
        <v>128</v>
      </c>
      <c r="V31" s="26">
        <v>7.0</v>
      </c>
      <c r="W31" s="27">
        <f t="shared" si="1"/>
        <v>1.335877863</v>
      </c>
    </row>
    <row r="32" ht="15.75" customHeight="1">
      <c r="A32" s="2">
        <v>31.0</v>
      </c>
      <c r="B32" s="3" t="s">
        <v>41</v>
      </c>
      <c r="C32" s="4">
        <v>43850.0</v>
      </c>
      <c r="D32" s="2" t="s">
        <v>28</v>
      </c>
      <c r="E32" s="2"/>
      <c r="F32" s="3" t="s">
        <v>106</v>
      </c>
      <c r="G32" s="2" t="s">
        <v>67</v>
      </c>
      <c r="H32" s="11" t="s">
        <v>22</v>
      </c>
      <c r="I32" s="41" t="s">
        <v>129</v>
      </c>
      <c r="K32" s="13"/>
      <c r="N32" s="14"/>
      <c r="U32" s="25" t="s">
        <v>130</v>
      </c>
      <c r="V32" s="26">
        <f>COUNTIF($B$2:$B$800,"Nayarit")</f>
        <v>1</v>
      </c>
      <c r="W32" s="27">
        <f t="shared" si="1"/>
        <v>0.1908396947</v>
      </c>
    </row>
    <row r="33" ht="15.75" customHeight="1">
      <c r="A33" s="2">
        <v>32.0</v>
      </c>
      <c r="B33" s="3" t="s">
        <v>41</v>
      </c>
      <c r="C33" s="4">
        <v>43850.0</v>
      </c>
      <c r="D33" s="2" t="s">
        <v>28</v>
      </c>
      <c r="E33" s="2"/>
      <c r="F33" s="3" t="s">
        <v>106</v>
      </c>
      <c r="G33" s="2" t="s">
        <v>67</v>
      </c>
      <c r="H33" s="11" t="s">
        <v>22</v>
      </c>
      <c r="I33" s="41" t="s">
        <v>129</v>
      </c>
      <c r="K33" s="16"/>
      <c r="L33" s="17"/>
      <c r="M33" s="17"/>
      <c r="N33" s="18"/>
      <c r="U33" s="25" t="s">
        <v>131</v>
      </c>
      <c r="V33" s="26">
        <f>COUNTIF($B$2:$B$800,"Yucatán")</f>
        <v>1</v>
      </c>
      <c r="W33" s="27">
        <f t="shared" si="1"/>
        <v>0.1908396947</v>
      </c>
    </row>
    <row r="34" ht="15.75" customHeight="1">
      <c r="A34" s="2">
        <v>33.0</v>
      </c>
      <c r="B34" s="3" t="s">
        <v>63</v>
      </c>
      <c r="C34" s="4">
        <v>43850.0</v>
      </c>
      <c r="D34" s="2" t="s">
        <v>132</v>
      </c>
      <c r="E34" s="2"/>
      <c r="F34" s="3" t="s">
        <v>133</v>
      </c>
      <c r="G34" s="2" t="s">
        <v>21</v>
      </c>
      <c r="H34" s="2" t="s">
        <v>39</v>
      </c>
      <c r="I34" s="41" t="s">
        <v>134</v>
      </c>
      <c r="K34" s="34">
        <f>$R$6/$Y$5</f>
        <v>0.0258126195</v>
      </c>
      <c r="L34" s="7"/>
      <c r="M34" s="7"/>
      <c r="N34" s="8"/>
      <c r="U34" s="25" t="s">
        <v>135</v>
      </c>
      <c r="V34" s="26">
        <f>COUNTIF($B$2:$B$800,"Tlaxcala")</f>
        <v>1</v>
      </c>
      <c r="W34" s="27">
        <f t="shared" si="1"/>
        <v>0.1908396947</v>
      </c>
    </row>
    <row r="35" ht="15.75" customHeight="1">
      <c r="A35" s="2">
        <v>34.0</v>
      </c>
      <c r="B35" s="3" t="s">
        <v>41</v>
      </c>
      <c r="C35" s="4">
        <v>43850.0</v>
      </c>
      <c r="D35" s="3" t="s">
        <v>136</v>
      </c>
      <c r="E35" s="2">
        <v>32.0</v>
      </c>
      <c r="F35" s="3" t="s">
        <v>137</v>
      </c>
      <c r="G35" s="2" t="s">
        <v>21</v>
      </c>
      <c r="H35" s="3" t="s">
        <v>39</v>
      </c>
      <c r="I35" s="43" t="s">
        <v>138</v>
      </c>
      <c r="K35" s="13"/>
      <c r="N35" s="14"/>
      <c r="U35" s="25" t="s">
        <v>139</v>
      </c>
      <c r="V35" s="26">
        <f>COUNTIF($B$2:$B$800, "Aguascalientes")</f>
        <v>1</v>
      </c>
      <c r="W35" s="27">
        <f t="shared" si="1"/>
        <v>0.1908396947</v>
      </c>
    </row>
    <row r="36" ht="15.75" customHeight="1">
      <c r="A36" s="2">
        <v>35.0</v>
      </c>
      <c r="B36" s="3" t="s">
        <v>18</v>
      </c>
      <c r="C36" s="4">
        <v>43852.0</v>
      </c>
      <c r="D36" s="3" t="s">
        <v>140</v>
      </c>
      <c r="E36" s="2"/>
      <c r="F36" s="3" t="s">
        <v>141</v>
      </c>
      <c r="G36" s="2" t="s">
        <v>21</v>
      </c>
      <c r="H36" s="3" t="s">
        <v>39</v>
      </c>
      <c r="I36" s="2" t="s">
        <v>142</v>
      </c>
      <c r="K36" s="16"/>
      <c r="L36" s="17"/>
      <c r="M36" s="17"/>
      <c r="N36" s="18"/>
      <c r="U36" s="25" t="s">
        <v>143</v>
      </c>
      <c r="V36" s="26">
        <f>COUNTIF($B$2:$B$800, "Baja California Sur")</f>
        <v>2</v>
      </c>
      <c r="W36" s="27">
        <f t="shared" si="1"/>
        <v>0.3816793893</v>
      </c>
    </row>
    <row r="37" ht="15.75" customHeight="1">
      <c r="A37" s="15">
        <v>36.0</v>
      </c>
      <c r="B37" s="3" t="s">
        <v>35</v>
      </c>
      <c r="C37" s="4">
        <v>43852.0</v>
      </c>
      <c r="D37" s="3" t="s">
        <v>144</v>
      </c>
      <c r="E37" s="2"/>
      <c r="F37" s="3" t="s">
        <v>145</v>
      </c>
      <c r="G37" s="2" t="s">
        <v>21</v>
      </c>
      <c r="H37" s="2" t="s">
        <v>62</v>
      </c>
      <c r="I37" s="2" t="s">
        <v>146</v>
      </c>
      <c r="U37" s="44" t="s">
        <v>147</v>
      </c>
      <c r="V37" s="45">
        <f>COUNTIF($B$2:$B$800,"Campeche")</f>
        <v>0</v>
      </c>
      <c r="W37" s="27">
        <f t="shared" si="1"/>
        <v>0</v>
      </c>
    </row>
    <row r="38" ht="15.75" customHeight="1">
      <c r="A38" s="2">
        <v>37.0</v>
      </c>
      <c r="B38" s="3" t="s">
        <v>148</v>
      </c>
      <c r="C38" s="4">
        <v>43854.0</v>
      </c>
      <c r="D38" s="3" t="s">
        <v>149</v>
      </c>
      <c r="E38" s="2"/>
      <c r="F38" s="3" t="s">
        <v>150</v>
      </c>
      <c r="G38" s="2" t="s">
        <v>21</v>
      </c>
      <c r="H38" s="11" t="s">
        <v>22</v>
      </c>
      <c r="I38" s="2" t="s">
        <v>151</v>
      </c>
      <c r="U38" s="46"/>
      <c r="V38" s="47"/>
      <c r="W38" s="48"/>
    </row>
    <row r="39" ht="15.75" customHeight="1">
      <c r="A39" s="2">
        <v>38.0</v>
      </c>
      <c r="B39" s="3" t="s">
        <v>87</v>
      </c>
      <c r="C39" s="4">
        <v>43854.0</v>
      </c>
      <c r="D39" s="3" t="s">
        <v>28</v>
      </c>
      <c r="E39" s="2"/>
      <c r="F39" s="3" t="s">
        <v>152</v>
      </c>
      <c r="G39" s="2" t="s">
        <v>67</v>
      </c>
      <c r="H39" s="11" t="s">
        <v>22</v>
      </c>
      <c r="I39" s="2" t="s">
        <v>153</v>
      </c>
      <c r="U39" s="49" t="s">
        <v>154</v>
      </c>
      <c r="V39" s="50">
        <f>SUM(V6:V37)</f>
        <v>524</v>
      </c>
      <c r="W39" s="51">
        <f>SUM($W$6:$W$37)</f>
        <v>100</v>
      </c>
    </row>
    <row r="40" ht="15.75" customHeight="1">
      <c r="A40" s="2">
        <v>39.0</v>
      </c>
      <c r="B40" s="3" t="s">
        <v>87</v>
      </c>
      <c r="C40" s="4">
        <v>43854.0</v>
      </c>
      <c r="D40" s="3" t="s">
        <v>28</v>
      </c>
      <c r="E40" s="2"/>
      <c r="F40" s="3" t="s">
        <v>152</v>
      </c>
      <c r="G40" s="2" t="s">
        <v>67</v>
      </c>
      <c r="H40" s="11" t="s">
        <v>22</v>
      </c>
      <c r="I40" s="2" t="s">
        <v>153</v>
      </c>
    </row>
    <row r="41" ht="15.75" customHeight="1">
      <c r="A41" s="2">
        <v>40.0</v>
      </c>
      <c r="B41" s="3" t="s">
        <v>35</v>
      </c>
      <c r="C41" s="4">
        <v>43855.0</v>
      </c>
      <c r="D41" s="3" t="s">
        <v>155</v>
      </c>
      <c r="E41" s="2"/>
      <c r="F41" s="3" t="s">
        <v>156</v>
      </c>
      <c r="G41" s="2" t="s">
        <v>67</v>
      </c>
      <c r="H41" s="11" t="s">
        <v>22</v>
      </c>
      <c r="I41" s="2" t="s">
        <v>157</v>
      </c>
    </row>
    <row r="42" ht="15.75" customHeight="1">
      <c r="A42" s="2">
        <v>41.0</v>
      </c>
      <c r="B42" s="3" t="s">
        <v>87</v>
      </c>
      <c r="C42" s="4">
        <v>43855.0</v>
      </c>
      <c r="D42" s="52" t="s">
        <v>158</v>
      </c>
      <c r="E42" s="2"/>
      <c r="F42" s="3" t="s">
        <v>159</v>
      </c>
      <c r="G42" s="2" t="s">
        <v>67</v>
      </c>
      <c r="H42" s="11" t="s">
        <v>22</v>
      </c>
      <c r="I42" s="41" t="s">
        <v>160</v>
      </c>
    </row>
    <row r="43" ht="15.75" customHeight="1">
      <c r="A43" s="2">
        <v>42.0</v>
      </c>
      <c r="B43" s="2" t="s">
        <v>91</v>
      </c>
      <c r="C43" s="4">
        <v>43856.0</v>
      </c>
      <c r="D43" s="3" t="s">
        <v>161</v>
      </c>
      <c r="E43" s="2"/>
      <c r="F43" s="3" t="s">
        <v>162</v>
      </c>
      <c r="G43" s="2" t="s">
        <v>21</v>
      </c>
      <c r="H43" s="3" t="s">
        <v>39</v>
      </c>
      <c r="I43" s="43" t="s">
        <v>163</v>
      </c>
      <c r="K43" s="53" t="s">
        <v>164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8"/>
    </row>
    <row r="44" ht="15.75" customHeight="1">
      <c r="A44" s="2">
        <v>43.0</v>
      </c>
      <c r="B44" s="3" t="s">
        <v>104</v>
      </c>
      <c r="C44" s="4">
        <v>43856.0</v>
      </c>
      <c r="D44" s="52" t="s">
        <v>28</v>
      </c>
      <c r="E44" s="2"/>
      <c r="F44" s="3" t="s">
        <v>165</v>
      </c>
      <c r="G44" s="2" t="s">
        <v>67</v>
      </c>
      <c r="H44" s="11" t="s">
        <v>22</v>
      </c>
      <c r="I44" s="41" t="s">
        <v>166</v>
      </c>
      <c r="K44" s="16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8"/>
    </row>
    <row r="45" ht="15.75" customHeight="1">
      <c r="A45" s="2">
        <v>44.0</v>
      </c>
      <c r="B45" s="3" t="s">
        <v>54</v>
      </c>
      <c r="C45" s="4">
        <v>43858.0</v>
      </c>
      <c r="D45" s="52" t="s">
        <v>167</v>
      </c>
      <c r="E45" s="2"/>
      <c r="F45" s="3" t="s">
        <v>168</v>
      </c>
      <c r="G45" s="2" t="s">
        <v>67</v>
      </c>
      <c r="H45" s="11" t="s">
        <v>22</v>
      </c>
      <c r="I45" s="41" t="s">
        <v>169</v>
      </c>
      <c r="K45" s="54"/>
      <c r="L45" s="55" t="s">
        <v>170</v>
      </c>
      <c r="M45" s="55" t="s">
        <v>171</v>
      </c>
      <c r="N45" s="55" t="s">
        <v>172</v>
      </c>
      <c r="O45" s="55" t="s">
        <v>173</v>
      </c>
      <c r="P45" s="55" t="s">
        <v>174</v>
      </c>
      <c r="Q45" s="55" t="s">
        <v>175</v>
      </c>
      <c r="R45" s="55" t="s">
        <v>176</v>
      </c>
      <c r="S45" s="55" t="s">
        <v>177</v>
      </c>
      <c r="T45" s="55" t="s">
        <v>178</v>
      </c>
      <c r="U45" s="55" t="s">
        <v>179</v>
      </c>
      <c r="V45" s="55" t="s">
        <v>180</v>
      </c>
      <c r="W45" s="55" t="s">
        <v>181</v>
      </c>
      <c r="X45" s="56" t="s">
        <v>154</v>
      </c>
    </row>
    <row r="46" ht="15.75" customHeight="1">
      <c r="A46" s="2">
        <v>45.0</v>
      </c>
      <c r="B46" s="3" t="s">
        <v>53</v>
      </c>
      <c r="C46" s="4">
        <v>43858.0</v>
      </c>
      <c r="D46" s="52" t="s">
        <v>182</v>
      </c>
      <c r="E46" s="2"/>
      <c r="F46" s="3" t="s">
        <v>183</v>
      </c>
      <c r="G46" s="2" t="s">
        <v>67</v>
      </c>
      <c r="H46" s="2" t="s">
        <v>62</v>
      </c>
      <c r="I46" s="41" t="s">
        <v>184</v>
      </c>
      <c r="K46" s="54" t="s">
        <v>0</v>
      </c>
      <c r="L46" s="57">
        <f>COUNTIFS($C$2:$C$800,"&gt;=01/01/2020",$C$2:$C$800,"&lt;=31/01/2020")</f>
        <v>54</v>
      </c>
      <c r="M46" s="57">
        <f>COUNTIFS($C$2:$C$800,"&gt;=01/02/2020",$C$2:$C$800,"&lt;=28/02/2020")</f>
        <v>35</v>
      </c>
      <c r="N46" s="57">
        <f>COUNTIFS($C$2:$C$800,"&gt;=01/03/2020",$C$2:$C$800,"&lt;=31/03/2020")</f>
        <v>63</v>
      </c>
      <c r="O46" s="57">
        <f>COUNTIFS($C$2:$C$800,"&gt;=01/04/2020",$C$2:$C$800,"&lt;=30/04/2020")</f>
        <v>33</v>
      </c>
      <c r="P46" s="57">
        <f>COUNTIFS($C$2:$C$800,"&gt;=01/05/2020",$C$2:$C$800,"&lt;=31/05/2020")</f>
        <v>41</v>
      </c>
      <c r="Q46" s="57">
        <f>COUNTIFS($C$2:$C$800,"&gt;=01/06/2020",$C$2:$C$800,"&lt;=30/06/2020")</f>
        <v>64</v>
      </c>
      <c r="R46" s="57">
        <f>COUNTIFS($C$2:$C$800,"&gt;=01/07/2020",$C$2:$C$800,"&lt;=31/07/2020")</f>
        <v>57</v>
      </c>
      <c r="S46" s="57">
        <f>COUNTIFS($C$2:$C$800,"&gt;=01/08/2020",$C$2:$C$800,"&lt;=31/08/2020")</f>
        <v>41</v>
      </c>
      <c r="T46" s="57">
        <f>COUNTIFS($C$2:$C$800,"&gt;=01/09/2020",$C$2:$C$800,"&lt;=30/09/2020")</f>
        <v>36</v>
      </c>
      <c r="U46" s="57">
        <f>COUNTIFS($C$2:$C$800,"&gt;=01/10/2020",$C$2:$C$800,"&lt;=31/10/2020")</f>
        <v>40</v>
      </c>
      <c r="V46" s="57">
        <f>COUNTIFS($C$2:$C$800,"&gt;=01/11/2020",$C$2:$C$800,"&lt;=30/11/2020")</f>
        <v>27</v>
      </c>
      <c r="W46" s="57">
        <f>COUNTIFS($C$2:$C$800,"&gt;=01/12/2020",$C$2:$C$800,"&lt;=31/12/2020")</f>
        <v>33</v>
      </c>
      <c r="X46" s="23">
        <f>SUM($L$46:$W$46)</f>
        <v>524</v>
      </c>
    </row>
    <row r="47" ht="15.75" customHeight="1">
      <c r="A47" s="2">
        <v>46.0</v>
      </c>
      <c r="B47" s="3" t="s">
        <v>53</v>
      </c>
      <c r="C47" s="4">
        <v>43858.0</v>
      </c>
      <c r="D47" s="2" t="s">
        <v>185</v>
      </c>
      <c r="E47" s="2"/>
      <c r="F47" s="3" t="s">
        <v>183</v>
      </c>
      <c r="G47" s="2" t="s">
        <v>67</v>
      </c>
      <c r="H47" s="2" t="s">
        <v>62</v>
      </c>
      <c r="I47" s="41" t="s">
        <v>184</v>
      </c>
      <c r="K47" s="54" t="s">
        <v>34</v>
      </c>
      <c r="L47" s="58">
        <f t="shared" ref="L47:W47" si="2">(L46*100)/$X$46</f>
        <v>10.30534351</v>
      </c>
      <c r="M47" s="58">
        <f t="shared" si="2"/>
        <v>6.679389313</v>
      </c>
      <c r="N47" s="58">
        <f t="shared" si="2"/>
        <v>12.02290076</v>
      </c>
      <c r="O47" s="58">
        <f t="shared" si="2"/>
        <v>6.297709924</v>
      </c>
      <c r="P47" s="58">
        <f t="shared" si="2"/>
        <v>7.824427481</v>
      </c>
      <c r="Q47" s="58">
        <f t="shared" si="2"/>
        <v>12.21374046</v>
      </c>
      <c r="R47" s="58">
        <f t="shared" si="2"/>
        <v>10.8778626</v>
      </c>
      <c r="S47" s="58">
        <f t="shared" si="2"/>
        <v>7.824427481</v>
      </c>
      <c r="T47" s="58">
        <f t="shared" si="2"/>
        <v>6.870229008</v>
      </c>
      <c r="U47" s="58">
        <f t="shared" si="2"/>
        <v>7.633587786</v>
      </c>
      <c r="V47" s="58">
        <f t="shared" si="2"/>
        <v>5.152671756</v>
      </c>
      <c r="W47" s="58">
        <f t="shared" si="2"/>
        <v>6.297709924</v>
      </c>
    </row>
    <row r="48" ht="15.75" customHeight="1">
      <c r="A48" s="2">
        <v>47.0</v>
      </c>
      <c r="B48" s="3" t="s">
        <v>124</v>
      </c>
      <c r="C48" s="4">
        <v>43858.0</v>
      </c>
      <c r="D48" s="2" t="s">
        <v>186</v>
      </c>
      <c r="E48" s="2"/>
      <c r="F48" s="3" t="s">
        <v>187</v>
      </c>
      <c r="G48" s="2" t="s">
        <v>67</v>
      </c>
      <c r="H48" s="11" t="s">
        <v>22</v>
      </c>
      <c r="I48" s="41" t="s">
        <v>188</v>
      </c>
    </row>
    <row r="49" ht="15.75" customHeight="1">
      <c r="A49" s="2">
        <v>48.0</v>
      </c>
      <c r="B49" s="3" t="s">
        <v>41</v>
      </c>
      <c r="C49" s="4">
        <v>43858.0</v>
      </c>
      <c r="D49" s="2" t="s">
        <v>189</v>
      </c>
      <c r="E49" s="2"/>
      <c r="F49" s="3" t="s">
        <v>190</v>
      </c>
      <c r="G49" s="2" t="s">
        <v>21</v>
      </c>
      <c r="H49" s="2" t="s">
        <v>86</v>
      </c>
      <c r="I49" s="41" t="s">
        <v>191</v>
      </c>
    </row>
    <row r="50" ht="15.75" customHeight="1">
      <c r="A50" s="2">
        <v>49.0</v>
      </c>
      <c r="B50" s="3" t="s">
        <v>35</v>
      </c>
      <c r="C50" s="4">
        <v>43859.0</v>
      </c>
      <c r="D50" s="2" t="s">
        <v>28</v>
      </c>
      <c r="E50" s="2"/>
      <c r="F50" s="3" t="s">
        <v>156</v>
      </c>
      <c r="G50" s="2" t="s">
        <v>67</v>
      </c>
      <c r="H50" s="11" t="s">
        <v>22</v>
      </c>
      <c r="I50" s="41" t="s">
        <v>192</v>
      </c>
    </row>
    <row r="51" ht="15.75" customHeight="1">
      <c r="A51" s="2">
        <v>50.0</v>
      </c>
      <c r="B51" s="3" t="s">
        <v>35</v>
      </c>
      <c r="C51" s="4">
        <v>43859.0</v>
      </c>
      <c r="D51" s="2" t="s">
        <v>28</v>
      </c>
      <c r="E51" s="2"/>
      <c r="F51" s="3" t="s">
        <v>156</v>
      </c>
      <c r="G51" s="2" t="s">
        <v>67</v>
      </c>
      <c r="H51" s="11" t="s">
        <v>22</v>
      </c>
      <c r="I51" s="41" t="s">
        <v>192</v>
      </c>
    </row>
    <row r="52" ht="15.75" customHeight="1">
      <c r="A52" s="2">
        <v>51.0</v>
      </c>
      <c r="B52" s="3" t="s">
        <v>35</v>
      </c>
      <c r="C52" s="4">
        <v>43859.0</v>
      </c>
      <c r="D52" s="2" t="s">
        <v>28</v>
      </c>
      <c r="E52" s="2"/>
      <c r="F52" s="3" t="s">
        <v>193</v>
      </c>
      <c r="G52" s="2" t="s">
        <v>67</v>
      </c>
      <c r="H52" s="11" t="s">
        <v>22</v>
      </c>
      <c r="I52" s="41" t="s">
        <v>194</v>
      </c>
      <c r="W52" s="23">
        <f>SUM(L46:T46)</f>
        <v>424</v>
      </c>
    </row>
    <row r="53" ht="15.75" customHeight="1">
      <c r="A53" s="15">
        <v>52.0</v>
      </c>
      <c r="B53" s="3" t="s">
        <v>54</v>
      </c>
      <c r="C53" s="4">
        <v>43860.0</v>
      </c>
      <c r="D53" s="2" t="s">
        <v>195</v>
      </c>
      <c r="E53" s="2">
        <v>22.0</v>
      </c>
      <c r="F53" s="3" t="s">
        <v>196</v>
      </c>
      <c r="G53" s="2" t="s">
        <v>67</v>
      </c>
      <c r="H53" s="11" t="s">
        <v>22</v>
      </c>
      <c r="I53" s="41" t="s">
        <v>197</v>
      </c>
    </row>
    <row r="54" ht="15.75" customHeight="1">
      <c r="A54" s="2">
        <v>53.0</v>
      </c>
      <c r="B54" s="3" t="s">
        <v>24</v>
      </c>
      <c r="C54" s="4">
        <v>43861.0</v>
      </c>
      <c r="D54" s="2" t="s">
        <v>198</v>
      </c>
      <c r="E54" s="2"/>
      <c r="F54" s="3" t="s">
        <v>199</v>
      </c>
      <c r="G54" s="2" t="s">
        <v>21</v>
      </c>
      <c r="H54" s="2" t="s">
        <v>62</v>
      </c>
      <c r="I54" s="41" t="s">
        <v>200</v>
      </c>
    </row>
    <row r="55" ht="15.75" customHeight="1">
      <c r="A55" s="2">
        <v>54.0</v>
      </c>
      <c r="B55" s="3" t="s">
        <v>53</v>
      </c>
      <c r="C55" s="4">
        <v>43861.0</v>
      </c>
      <c r="D55" s="2" t="s">
        <v>201</v>
      </c>
      <c r="E55" s="2"/>
      <c r="F55" s="3" t="s">
        <v>202</v>
      </c>
      <c r="G55" s="2" t="s">
        <v>67</v>
      </c>
      <c r="H55" s="11" t="s">
        <v>22</v>
      </c>
      <c r="I55" s="41" t="s">
        <v>203</v>
      </c>
    </row>
    <row r="56" ht="15.75" customHeight="1">
      <c r="A56" s="2">
        <v>55.0</v>
      </c>
      <c r="B56" s="3" t="s">
        <v>117</v>
      </c>
      <c r="C56" s="4">
        <v>43862.0</v>
      </c>
      <c r="D56" s="2" t="s">
        <v>204</v>
      </c>
      <c r="E56" s="2"/>
      <c r="F56" s="3" t="s">
        <v>205</v>
      </c>
      <c r="G56" s="2" t="s">
        <v>67</v>
      </c>
      <c r="H56" s="11" t="s">
        <v>22</v>
      </c>
      <c r="I56" s="41" t="s">
        <v>206</v>
      </c>
    </row>
    <row r="57" ht="15.75" customHeight="1">
      <c r="A57" s="2">
        <v>56.0</v>
      </c>
      <c r="B57" s="3" t="s">
        <v>113</v>
      </c>
      <c r="C57" s="4">
        <v>43863.0</v>
      </c>
      <c r="D57" s="2" t="s">
        <v>207</v>
      </c>
      <c r="E57" s="2">
        <v>24.0</v>
      </c>
      <c r="F57" s="3" t="s">
        <v>208</v>
      </c>
      <c r="G57" s="2" t="s">
        <v>67</v>
      </c>
      <c r="H57" s="11" t="s">
        <v>22</v>
      </c>
      <c r="I57" s="43" t="s">
        <v>209</v>
      </c>
    </row>
    <row r="58" ht="15.75" customHeight="1">
      <c r="A58" s="2">
        <v>57.0</v>
      </c>
      <c r="B58" s="3" t="s">
        <v>36</v>
      </c>
      <c r="C58" s="4">
        <v>43863.0</v>
      </c>
      <c r="D58" s="2" t="s">
        <v>28</v>
      </c>
      <c r="E58" s="2"/>
      <c r="F58" s="3" t="s">
        <v>38</v>
      </c>
      <c r="G58" s="2" t="s">
        <v>21</v>
      </c>
      <c r="H58" s="3" t="s">
        <v>39</v>
      </c>
      <c r="I58" s="43" t="s">
        <v>210</v>
      </c>
    </row>
    <row r="59" ht="15.75" customHeight="1">
      <c r="A59" s="2">
        <v>58.0</v>
      </c>
      <c r="B59" s="3" t="s">
        <v>9</v>
      </c>
      <c r="C59" s="4">
        <v>43863.0</v>
      </c>
      <c r="D59" s="2" t="s">
        <v>211</v>
      </c>
      <c r="E59" s="2"/>
      <c r="F59" s="3" t="s">
        <v>212</v>
      </c>
      <c r="G59" s="2" t="s">
        <v>21</v>
      </c>
      <c r="H59" s="11" t="s">
        <v>22</v>
      </c>
      <c r="I59" s="43" t="s">
        <v>213</v>
      </c>
    </row>
    <row r="60" ht="15.75" customHeight="1">
      <c r="A60" s="2">
        <v>59.0</v>
      </c>
      <c r="B60" s="3" t="s">
        <v>35</v>
      </c>
      <c r="C60" s="4">
        <v>43864.0</v>
      </c>
      <c r="D60" s="2" t="s">
        <v>214</v>
      </c>
      <c r="E60" s="2">
        <v>28.0</v>
      </c>
      <c r="F60" s="3" t="s">
        <v>215</v>
      </c>
      <c r="G60" s="2" t="s">
        <v>67</v>
      </c>
      <c r="H60" s="11" t="s">
        <v>22</v>
      </c>
      <c r="I60" s="41" t="s">
        <v>216</v>
      </c>
    </row>
    <row r="61" ht="15.75" customHeight="1">
      <c r="A61" s="2">
        <v>60.0</v>
      </c>
      <c r="B61" s="2" t="s">
        <v>58</v>
      </c>
      <c r="C61" s="4">
        <v>43864.0</v>
      </c>
      <c r="D61" s="2" t="s">
        <v>217</v>
      </c>
      <c r="E61" s="2"/>
      <c r="F61" s="3" t="s">
        <v>218</v>
      </c>
      <c r="G61" s="2" t="s">
        <v>67</v>
      </c>
      <c r="H61" s="11" t="s">
        <v>22</v>
      </c>
      <c r="I61" s="59" t="s">
        <v>219</v>
      </c>
    </row>
    <row r="62" ht="15.75" customHeight="1">
      <c r="A62" s="2">
        <v>61.0</v>
      </c>
      <c r="B62" s="3" t="s">
        <v>18</v>
      </c>
      <c r="C62" s="4">
        <v>43865.0</v>
      </c>
      <c r="D62" s="2" t="s">
        <v>220</v>
      </c>
      <c r="E62" s="2"/>
      <c r="F62" s="3" t="s">
        <v>29</v>
      </c>
      <c r="G62" s="2" t="s">
        <v>21</v>
      </c>
      <c r="H62" s="2" t="s">
        <v>86</v>
      </c>
      <c r="I62" s="60" t="s">
        <v>221</v>
      </c>
    </row>
    <row r="63" ht="15.75" customHeight="1">
      <c r="A63" s="2">
        <v>62.0</v>
      </c>
      <c r="B63" s="3" t="s">
        <v>148</v>
      </c>
      <c r="C63" s="4">
        <v>43867.0</v>
      </c>
      <c r="D63" s="2" t="s">
        <v>222</v>
      </c>
      <c r="E63" s="2"/>
      <c r="F63" s="3" t="s">
        <v>223</v>
      </c>
      <c r="G63" s="2" t="s">
        <v>21</v>
      </c>
      <c r="H63" s="11" t="s">
        <v>22</v>
      </c>
      <c r="I63" s="43" t="s">
        <v>224</v>
      </c>
    </row>
    <row r="64" ht="15.75" customHeight="1">
      <c r="A64" s="2">
        <v>63.0</v>
      </c>
      <c r="B64" s="3" t="s">
        <v>9</v>
      </c>
      <c r="C64" s="4">
        <v>43867.0</v>
      </c>
      <c r="D64" s="2" t="s">
        <v>225</v>
      </c>
      <c r="E64" s="2"/>
      <c r="F64" s="3" t="s">
        <v>212</v>
      </c>
      <c r="G64" s="2" t="s">
        <v>67</v>
      </c>
      <c r="H64" s="11" t="s">
        <v>22</v>
      </c>
      <c r="I64" s="41" t="s">
        <v>226</v>
      </c>
    </row>
    <row r="65" ht="15.75" customHeight="1">
      <c r="A65" s="15">
        <v>64.0</v>
      </c>
      <c r="B65" s="3" t="s">
        <v>36</v>
      </c>
      <c r="C65" s="4">
        <v>43867.0</v>
      </c>
      <c r="D65" s="2" t="s">
        <v>227</v>
      </c>
      <c r="E65" s="2">
        <v>62.0</v>
      </c>
      <c r="F65" s="3" t="s">
        <v>228</v>
      </c>
      <c r="G65" s="2" t="s">
        <v>67</v>
      </c>
      <c r="H65" s="11" t="s">
        <v>22</v>
      </c>
      <c r="I65" s="41" t="s">
        <v>229</v>
      </c>
    </row>
    <row r="66" ht="15.75" customHeight="1">
      <c r="A66" s="2">
        <v>65.0</v>
      </c>
      <c r="B66" s="3" t="s">
        <v>97</v>
      </c>
      <c r="C66" s="4">
        <v>43868.0</v>
      </c>
      <c r="D66" s="2" t="s">
        <v>230</v>
      </c>
      <c r="E66" s="2"/>
      <c r="F66" s="3" t="s">
        <v>115</v>
      </c>
      <c r="G66" s="2" t="s">
        <v>12</v>
      </c>
      <c r="H66" s="3" t="s">
        <v>39</v>
      </c>
      <c r="I66" s="43" t="s">
        <v>231</v>
      </c>
    </row>
    <row r="67" ht="15.75" customHeight="1">
      <c r="A67" s="2">
        <v>66.0</v>
      </c>
      <c r="B67" s="3" t="s">
        <v>97</v>
      </c>
      <c r="C67" s="4">
        <v>43868.0</v>
      </c>
      <c r="D67" s="2" t="s">
        <v>232</v>
      </c>
      <c r="E67" s="2"/>
      <c r="F67" s="3" t="s">
        <v>115</v>
      </c>
      <c r="G67" s="2" t="s">
        <v>12</v>
      </c>
      <c r="H67" s="3" t="s">
        <v>39</v>
      </c>
      <c r="I67" s="41" t="s">
        <v>231</v>
      </c>
    </row>
    <row r="68" ht="15.75" customHeight="1">
      <c r="A68" s="2">
        <v>67.0</v>
      </c>
      <c r="B68" s="3" t="s">
        <v>53</v>
      </c>
      <c r="C68" s="4">
        <v>43868.0</v>
      </c>
      <c r="D68" s="52" t="s">
        <v>233</v>
      </c>
      <c r="E68" s="2"/>
      <c r="F68" s="3" t="s">
        <v>234</v>
      </c>
      <c r="G68" s="2" t="s">
        <v>21</v>
      </c>
      <c r="H68" s="3" t="s">
        <v>39</v>
      </c>
      <c r="I68" s="41" t="s">
        <v>235</v>
      </c>
    </row>
    <row r="69" ht="15.75" customHeight="1">
      <c r="A69" s="2">
        <v>68.0</v>
      </c>
      <c r="B69" s="2" t="s">
        <v>78</v>
      </c>
      <c r="C69" s="4">
        <v>43869.0</v>
      </c>
      <c r="D69" s="2" t="s">
        <v>236</v>
      </c>
      <c r="E69" s="2"/>
      <c r="F69" s="3" t="s">
        <v>237</v>
      </c>
      <c r="G69" s="2" t="s">
        <v>67</v>
      </c>
      <c r="H69" s="11" t="s">
        <v>22</v>
      </c>
      <c r="I69" s="41" t="s">
        <v>238</v>
      </c>
    </row>
    <row r="70" ht="15.75" customHeight="1">
      <c r="A70" s="2">
        <v>69.0</v>
      </c>
      <c r="B70" s="3" t="s">
        <v>97</v>
      </c>
      <c r="C70" s="4">
        <v>43870.0</v>
      </c>
      <c r="D70" s="2" t="s">
        <v>239</v>
      </c>
      <c r="E70" s="2">
        <v>50.0</v>
      </c>
      <c r="F70" s="3" t="s">
        <v>240</v>
      </c>
      <c r="G70" s="2" t="s">
        <v>21</v>
      </c>
      <c r="H70" s="11" t="s">
        <v>22</v>
      </c>
      <c r="I70" s="41" t="s">
        <v>241</v>
      </c>
    </row>
    <row r="71" ht="15.75" customHeight="1">
      <c r="A71" s="2">
        <v>70.0</v>
      </c>
      <c r="B71" s="2" t="s">
        <v>58</v>
      </c>
      <c r="C71" s="4">
        <v>43871.0</v>
      </c>
      <c r="D71" s="2" t="s">
        <v>242</v>
      </c>
      <c r="E71" s="2"/>
      <c r="F71" s="3" t="s">
        <v>119</v>
      </c>
      <c r="G71" s="2" t="s">
        <v>21</v>
      </c>
      <c r="H71" s="11" t="s">
        <v>22</v>
      </c>
      <c r="I71" s="41" t="s">
        <v>243</v>
      </c>
    </row>
    <row r="72" ht="15.75" customHeight="1">
      <c r="A72" s="2">
        <v>71.0</v>
      </c>
      <c r="B72" s="3" t="s">
        <v>35</v>
      </c>
      <c r="C72" s="4">
        <v>43871.0</v>
      </c>
      <c r="D72" s="2" t="s">
        <v>244</v>
      </c>
      <c r="E72" s="2"/>
      <c r="F72" s="3" t="s">
        <v>245</v>
      </c>
      <c r="G72" s="2" t="s">
        <v>67</v>
      </c>
      <c r="H72" s="11" t="s">
        <v>22</v>
      </c>
      <c r="I72" s="41" t="s">
        <v>246</v>
      </c>
    </row>
    <row r="73" ht="15.75" customHeight="1">
      <c r="A73" s="15">
        <v>72.0</v>
      </c>
      <c r="B73" s="3" t="s">
        <v>53</v>
      </c>
      <c r="C73" s="4">
        <v>43873.0</v>
      </c>
      <c r="D73" s="2" t="s">
        <v>247</v>
      </c>
      <c r="E73" s="2">
        <v>27.0</v>
      </c>
      <c r="F73" s="3" t="s">
        <v>183</v>
      </c>
      <c r="G73" s="2" t="s">
        <v>67</v>
      </c>
      <c r="H73" s="11" t="s">
        <v>22</v>
      </c>
      <c r="I73" s="41" t="s">
        <v>248</v>
      </c>
    </row>
    <row r="74" ht="15.75" customHeight="1">
      <c r="A74" s="2">
        <v>73.0</v>
      </c>
      <c r="B74" s="3" t="s">
        <v>41</v>
      </c>
      <c r="C74" s="4">
        <v>43878.0</v>
      </c>
      <c r="D74" s="2" t="s">
        <v>249</v>
      </c>
      <c r="E74" s="2">
        <v>57.0</v>
      </c>
      <c r="F74" s="3" t="s">
        <v>250</v>
      </c>
      <c r="G74" s="2" t="s">
        <v>21</v>
      </c>
      <c r="H74" s="11" t="s">
        <v>22</v>
      </c>
      <c r="I74" s="41" t="s">
        <v>251</v>
      </c>
    </row>
    <row r="75" ht="15.75" customHeight="1">
      <c r="A75" s="2">
        <v>74.0</v>
      </c>
      <c r="B75" s="3" t="s">
        <v>148</v>
      </c>
      <c r="C75" s="4">
        <v>43878.0</v>
      </c>
      <c r="D75" s="2" t="s">
        <v>252</v>
      </c>
      <c r="E75" s="2">
        <v>47.0</v>
      </c>
      <c r="F75" s="3" t="s">
        <v>150</v>
      </c>
      <c r="G75" s="2" t="s">
        <v>21</v>
      </c>
      <c r="H75" s="3" t="s">
        <v>39</v>
      </c>
      <c r="I75" s="41" t="s">
        <v>253</v>
      </c>
    </row>
    <row r="76" ht="15.75" customHeight="1">
      <c r="A76" s="2">
        <v>75.0</v>
      </c>
      <c r="B76" s="3" t="s">
        <v>18</v>
      </c>
      <c r="C76" s="4">
        <v>43878.0</v>
      </c>
      <c r="D76" s="2" t="s">
        <v>254</v>
      </c>
      <c r="E76" s="2"/>
      <c r="F76" s="3" t="s">
        <v>29</v>
      </c>
      <c r="G76" s="2" t="s">
        <v>21</v>
      </c>
      <c r="H76" s="11" t="s">
        <v>22</v>
      </c>
      <c r="I76" s="41" t="s">
        <v>255</v>
      </c>
    </row>
    <row r="77" ht="15.75" customHeight="1">
      <c r="A77" s="2">
        <v>76.0</v>
      </c>
      <c r="B77" s="3" t="s">
        <v>9</v>
      </c>
      <c r="C77" s="4">
        <v>43878.0</v>
      </c>
      <c r="D77" s="2" t="s">
        <v>256</v>
      </c>
      <c r="E77" s="2"/>
      <c r="F77" s="2" t="s">
        <v>257</v>
      </c>
      <c r="G77" s="2" t="s">
        <v>67</v>
      </c>
      <c r="H77" s="11" t="s">
        <v>22</v>
      </c>
      <c r="I77" s="2" t="s">
        <v>258</v>
      </c>
    </row>
    <row r="78" ht="15.75" customHeight="1">
      <c r="A78" s="2">
        <v>77.0</v>
      </c>
      <c r="B78" s="2" t="s">
        <v>58</v>
      </c>
      <c r="C78" s="4">
        <v>43879.0</v>
      </c>
      <c r="D78" s="2" t="s">
        <v>259</v>
      </c>
      <c r="E78" s="2"/>
      <c r="F78" s="3" t="s">
        <v>260</v>
      </c>
      <c r="G78" s="2" t="s">
        <v>67</v>
      </c>
      <c r="H78" s="11" t="s">
        <v>22</v>
      </c>
      <c r="I78" s="41" t="s">
        <v>261</v>
      </c>
    </row>
    <row r="79" ht="15.75" customHeight="1">
      <c r="A79" s="15">
        <v>78.0</v>
      </c>
      <c r="B79" s="2" t="s">
        <v>78</v>
      </c>
      <c r="C79" s="4">
        <v>43880.0</v>
      </c>
      <c r="D79" s="2" t="s">
        <v>262</v>
      </c>
      <c r="E79" s="2"/>
      <c r="F79" s="3" t="s">
        <v>263</v>
      </c>
      <c r="G79" s="2" t="s">
        <v>67</v>
      </c>
      <c r="H79" s="11" t="s">
        <v>22</v>
      </c>
      <c r="I79" s="41" t="s">
        <v>264</v>
      </c>
    </row>
    <row r="80" ht="15.75" customHeight="1">
      <c r="A80" s="2">
        <v>79.0</v>
      </c>
      <c r="B80" s="3" t="s">
        <v>36</v>
      </c>
      <c r="C80" s="4">
        <v>43882.0</v>
      </c>
      <c r="D80" s="2" t="s">
        <v>265</v>
      </c>
      <c r="E80" s="2"/>
      <c r="F80" s="3" t="s">
        <v>38</v>
      </c>
      <c r="G80" s="2" t="s">
        <v>67</v>
      </c>
      <c r="H80" s="11" t="s">
        <v>22</v>
      </c>
      <c r="I80" s="41" t="s">
        <v>266</v>
      </c>
    </row>
    <row r="81" ht="15.75" customHeight="1">
      <c r="A81" s="2">
        <v>80.0</v>
      </c>
      <c r="B81" s="3" t="s">
        <v>9</v>
      </c>
      <c r="C81" s="4">
        <v>43883.0</v>
      </c>
      <c r="D81" s="2" t="s">
        <v>267</v>
      </c>
      <c r="E81" s="2"/>
      <c r="F81" s="3" t="s">
        <v>268</v>
      </c>
      <c r="G81" s="2" t="s">
        <v>21</v>
      </c>
      <c r="H81" s="11" t="s">
        <v>22</v>
      </c>
      <c r="I81" s="61" t="s">
        <v>269</v>
      </c>
    </row>
    <row r="82" ht="15.75" customHeight="1">
      <c r="A82" s="2">
        <v>81.0</v>
      </c>
      <c r="B82" s="3" t="s">
        <v>9</v>
      </c>
      <c r="C82" s="4">
        <v>43883.0</v>
      </c>
      <c r="D82" s="2" t="s">
        <v>270</v>
      </c>
      <c r="E82" s="2"/>
      <c r="F82" s="3" t="s">
        <v>268</v>
      </c>
      <c r="G82" s="2" t="s">
        <v>21</v>
      </c>
      <c r="H82" s="11" t="s">
        <v>22</v>
      </c>
      <c r="I82" s="41" t="s">
        <v>269</v>
      </c>
    </row>
    <row r="83" ht="15.75" customHeight="1">
      <c r="A83" s="2">
        <v>82.0</v>
      </c>
      <c r="B83" s="3" t="s">
        <v>9</v>
      </c>
      <c r="C83" s="4">
        <v>43883.0</v>
      </c>
      <c r="D83" s="2" t="s">
        <v>271</v>
      </c>
      <c r="E83" s="2"/>
      <c r="F83" s="3" t="s">
        <v>268</v>
      </c>
      <c r="G83" s="2" t="s">
        <v>67</v>
      </c>
      <c r="H83" s="11" t="s">
        <v>22</v>
      </c>
      <c r="I83" s="41" t="s">
        <v>269</v>
      </c>
    </row>
    <row r="84" ht="15.75" customHeight="1">
      <c r="A84" s="2">
        <v>83.0</v>
      </c>
      <c r="B84" s="3" t="s">
        <v>9</v>
      </c>
      <c r="C84" s="4">
        <v>43883.0</v>
      </c>
      <c r="D84" s="2" t="s">
        <v>272</v>
      </c>
      <c r="E84" s="2"/>
      <c r="F84" s="3" t="s">
        <v>268</v>
      </c>
      <c r="G84" s="2" t="s">
        <v>67</v>
      </c>
      <c r="H84" s="11" t="s">
        <v>22</v>
      </c>
      <c r="I84" s="41" t="s">
        <v>269</v>
      </c>
    </row>
    <row r="85" ht="15.75" customHeight="1">
      <c r="A85" s="2">
        <v>84.0</v>
      </c>
      <c r="B85" s="3" t="s">
        <v>36</v>
      </c>
      <c r="C85" s="62">
        <v>43885.0</v>
      </c>
      <c r="D85" s="29" t="s">
        <v>273</v>
      </c>
      <c r="E85" s="29">
        <v>43.0</v>
      </c>
      <c r="F85" s="63" t="s">
        <v>274</v>
      </c>
      <c r="G85" s="2" t="s">
        <v>21</v>
      </c>
      <c r="H85" s="11" t="s">
        <v>22</v>
      </c>
      <c r="I85" s="64" t="s">
        <v>275</v>
      </c>
    </row>
    <row r="86" ht="15.75" customHeight="1">
      <c r="A86" s="2">
        <v>85.0</v>
      </c>
      <c r="B86" s="2" t="s">
        <v>24</v>
      </c>
      <c r="C86" s="4">
        <v>43886.0</v>
      </c>
      <c r="D86" s="2" t="s">
        <v>276</v>
      </c>
      <c r="E86" s="2">
        <v>42.0</v>
      </c>
      <c r="F86" s="2" t="s">
        <v>277</v>
      </c>
      <c r="G86" s="2" t="s">
        <v>67</v>
      </c>
      <c r="H86" s="11" t="s">
        <v>22</v>
      </c>
      <c r="I86" s="41" t="s">
        <v>278</v>
      </c>
    </row>
    <row r="87" ht="15.75" customHeight="1">
      <c r="A87" s="2">
        <v>86.0</v>
      </c>
      <c r="B87" s="3" t="s">
        <v>148</v>
      </c>
      <c r="C87" s="4">
        <v>43887.0</v>
      </c>
      <c r="D87" s="2" t="s">
        <v>279</v>
      </c>
      <c r="E87" s="2"/>
      <c r="F87" s="2" t="s">
        <v>150</v>
      </c>
      <c r="G87" s="2" t="s">
        <v>21</v>
      </c>
      <c r="H87" s="11" t="s">
        <v>22</v>
      </c>
      <c r="I87" s="41" t="s">
        <v>280</v>
      </c>
      <c r="J87" s="65"/>
      <c r="K87" s="65"/>
    </row>
    <row r="88" ht="15.75" customHeight="1">
      <c r="A88" s="2">
        <v>87.0</v>
      </c>
      <c r="B88" s="3" t="s">
        <v>53</v>
      </c>
      <c r="C88" s="4">
        <v>43887.0</v>
      </c>
      <c r="D88" s="2" t="s">
        <v>281</v>
      </c>
      <c r="E88" s="2"/>
      <c r="F88" s="2" t="s">
        <v>202</v>
      </c>
      <c r="G88" s="2" t="s">
        <v>21</v>
      </c>
      <c r="H88" s="11" t="s">
        <v>22</v>
      </c>
      <c r="I88" s="41" t="s">
        <v>282</v>
      </c>
    </row>
    <row r="89" ht="15.75" customHeight="1">
      <c r="A89" s="2">
        <v>88.0</v>
      </c>
      <c r="B89" s="2" t="s">
        <v>58</v>
      </c>
      <c r="C89" s="4">
        <v>43888.0</v>
      </c>
      <c r="D89" s="2" t="s">
        <v>283</v>
      </c>
      <c r="E89" s="2"/>
      <c r="F89" s="2" t="s">
        <v>218</v>
      </c>
      <c r="G89" s="2" t="s">
        <v>21</v>
      </c>
      <c r="H89" s="11" t="s">
        <v>22</v>
      </c>
      <c r="I89" s="41" t="s">
        <v>284</v>
      </c>
    </row>
    <row r="90" ht="15.75" customHeight="1">
      <c r="A90" s="15">
        <v>89.0</v>
      </c>
      <c r="B90" s="3" t="s">
        <v>104</v>
      </c>
      <c r="C90" s="4">
        <v>43888.0</v>
      </c>
      <c r="D90" s="2" t="s">
        <v>285</v>
      </c>
      <c r="E90" s="2"/>
      <c r="F90" s="2" t="s">
        <v>286</v>
      </c>
      <c r="G90" s="2" t="s">
        <v>21</v>
      </c>
      <c r="H90" s="3" t="s">
        <v>39</v>
      </c>
      <c r="I90" s="41" t="s">
        <v>287</v>
      </c>
    </row>
    <row r="91" ht="15.75" customHeight="1">
      <c r="A91" s="2">
        <v>90.0</v>
      </c>
      <c r="B91" s="3" t="s">
        <v>35</v>
      </c>
      <c r="C91" s="4">
        <v>43893.0</v>
      </c>
      <c r="D91" s="2" t="s">
        <v>288</v>
      </c>
      <c r="E91" s="2">
        <v>20.0</v>
      </c>
      <c r="F91" s="2" t="s">
        <v>245</v>
      </c>
      <c r="G91" s="2" t="s">
        <v>67</v>
      </c>
      <c r="H91" s="11" t="s">
        <v>22</v>
      </c>
      <c r="I91" s="41" t="s">
        <v>289</v>
      </c>
    </row>
    <row r="92" ht="15.75" customHeight="1">
      <c r="A92" s="2">
        <v>91.0</v>
      </c>
      <c r="B92" s="2" t="s">
        <v>90</v>
      </c>
      <c r="C92" s="4">
        <v>43894.0</v>
      </c>
      <c r="D92" s="2" t="s">
        <v>28</v>
      </c>
      <c r="E92" s="2"/>
      <c r="F92" s="2" t="s">
        <v>290</v>
      </c>
      <c r="G92" s="2" t="s">
        <v>21</v>
      </c>
      <c r="H92" s="3" t="s">
        <v>39</v>
      </c>
      <c r="I92" s="41" t="s">
        <v>291</v>
      </c>
    </row>
    <row r="93" ht="15.75" customHeight="1">
      <c r="A93" s="2">
        <v>92.0</v>
      </c>
      <c r="B93" s="3" t="s">
        <v>35</v>
      </c>
      <c r="C93" s="4">
        <v>43894.0</v>
      </c>
      <c r="D93" s="2" t="s">
        <v>292</v>
      </c>
      <c r="E93" s="2"/>
      <c r="F93" s="2" t="s">
        <v>293</v>
      </c>
      <c r="G93" s="2" t="s">
        <v>67</v>
      </c>
      <c r="H93" s="11" t="s">
        <v>22</v>
      </c>
      <c r="I93" s="41" t="s">
        <v>294</v>
      </c>
    </row>
    <row r="94" ht="15.75" customHeight="1">
      <c r="A94" s="2">
        <v>93.0</v>
      </c>
      <c r="B94" s="2" t="s">
        <v>113</v>
      </c>
      <c r="C94" s="4">
        <v>43895.0</v>
      </c>
      <c r="D94" s="2" t="s">
        <v>28</v>
      </c>
      <c r="E94" s="2"/>
      <c r="F94" s="2" t="s">
        <v>295</v>
      </c>
      <c r="G94" s="2" t="s">
        <v>67</v>
      </c>
      <c r="H94" s="11" t="s">
        <v>22</v>
      </c>
      <c r="I94" s="41" t="s">
        <v>296</v>
      </c>
    </row>
    <row r="95" ht="15.75" customHeight="1">
      <c r="A95" s="15">
        <v>94.0</v>
      </c>
      <c r="B95" s="3" t="s">
        <v>36</v>
      </c>
      <c r="C95" s="4">
        <v>43895.0</v>
      </c>
      <c r="D95" s="2" t="s">
        <v>297</v>
      </c>
      <c r="E95" s="2"/>
      <c r="F95" s="2" t="s">
        <v>298</v>
      </c>
      <c r="G95" s="2" t="s">
        <v>67</v>
      </c>
      <c r="H95" s="11" t="s">
        <v>22</v>
      </c>
      <c r="I95" s="41" t="s">
        <v>299</v>
      </c>
    </row>
    <row r="96" ht="15.75" customHeight="1">
      <c r="A96" s="2">
        <v>95.0</v>
      </c>
      <c r="B96" s="3" t="s">
        <v>41</v>
      </c>
      <c r="C96" s="4">
        <v>43896.0</v>
      </c>
      <c r="D96" s="2" t="s">
        <v>300</v>
      </c>
      <c r="E96" s="2"/>
      <c r="F96" s="2" t="s">
        <v>106</v>
      </c>
      <c r="G96" s="2" t="s">
        <v>67</v>
      </c>
      <c r="H96" s="11" t="s">
        <v>22</v>
      </c>
      <c r="I96" s="66" t="s">
        <v>301</v>
      </c>
    </row>
    <row r="97" ht="15.75" customHeight="1">
      <c r="A97" s="2">
        <v>96.0</v>
      </c>
      <c r="B97" s="3" t="s">
        <v>41</v>
      </c>
      <c r="C97" s="4">
        <v>43896.0</v>
      </c>
      <c r="D97" s="2" t="s">
        <v>302</v>
      </c>
      <c r="E97" s="2"/>
      <c r="F97" s="2" t="s">
        <v>137</v>
      </c>
      <c r="G97" s="2" t="s">
        <v>67</v>
      </c>
      <c r="H97" s="11" t="s">
        <v>22</v>
      </c>
      <c r="I97" s="41" t="s">
        <v>303</v>
      </c>
    </row>
    <row r="98" ht="15.75" customHeight="1">
      <c r="A98" s="2">
        <v>97.0</v>
      </c>
      <c r="B98" s="2" t="s">
        <v>108</v>
      </c>
      <c r="C98" s="4">
        <v>43896.0</v>
      </c>
      <c r="D98" s="2" t="s">
        <v>28</v>
      </c>
      <c r="E98" s="2"/>
      <c r="F98" s="2" t="s">
        <v>304</v>
      </c>
      <c r="G98" s="2" t="s">
        <v>12</v>
      </c>
      <c r="H98" s="2" t="s">
        <v>13</v>
      </c>
      <c r="I98" s="41" t="s">
        <v>305</v>
      </c>
    </row>
    <row r="99" ht="15.75" customHeight="1">
      <c r="A99" s="2">
        <v>98.0</v>
      </c>
      <c r="B99" s="3" t="s">
        <v>63</v>
      </c>
      <c r="C99" s="4">
        <v>43897.0</v>
      </c>
      <c r="D99" s="2" t="s">
        <v>306</v>
      </c>
      <c r="E99" s="2"/>
      <c r="F99" s="2" t="s">
        <v>307</v>
      </c>
      <c r="G99" s="2" t="s">
        <v>21</v>
      </c>
      <c r="H99" s="11" t="s">
        <v>22</v>
      </c>
      <c r="I99" s="41" t="s">
        <v>308</v>
      </c>
    </row>
    <row r="100" ht="15.75" customHeight="1">
      <c r="A100" s="2">
        <v>99.0</v>
      </c>
      <c r="B100" s="3" t="s">
        <v>63</v>
      </c>
      <c r="C100" s="4">
        <v>43897.0</v>
      </c>
      <c r="D100" s="2" t="s">
        <v>309</v>
      </c>
      <c r="E100" s="2"/>
      <c r="F100" s="2" t="s">
        <v>310</v>
      </c>
      <c r="G100" s="2" t="s">
        <v>21</v>
      </c>
      <c r="H100" s="11" t="s">
        <v>22</v>
      </c>
      <c r="I100" s="41" t="s">
        <v>311</v>
      </c>
    </row>
    <row r="101" ht="15.75" customHeight="1">
      <c r="A101" s="2">
        <v>100.0</v>
      </c>
      <c r="B101" s="3" t="s">
        <v>35</v>
      </c>
      <c r="C101" s="4">
        <v>43897.0</v>
      </c>
      <c r="D101" s="2" t="s">
        <v>312</v>
      </c>
      <c r="E101" s="2"/>
      <c r="F101" s="2" t="s">
        <v>313</v>
      </c>
      <c r="G101" s="2" t="s">
        <v>67</v>
      </c>
      <c r="H101" s="11" t="s">
        <v>22</v>
      </c>
      <c r="I101" s="41" t="s">
        <v>314</v>
      </c>
    </row>
    <row r="102" ht="15.75" customHeight="1">
      <c r="A102" s="2">
        <v>101.0</v>
      </c>
      <c r="B102" s="3" t="s">
        <v>35</v>
      </c>
      <c r="C102" s="4">
        <v>43898.0</v>
      </c>
      <c r="D102" s="2" t="s">
        <v>315</v>
      </c>
      <c r="E102" s="2">
        <v>39.0</v>
      </c>
      <c r="F102" s="2" t="s">
        <v>75</v>
      </c>
      <c r="G102" s="2" t="s">
        <v>67</v>
      </c>
      <c r="H102" s="11" t="s">
        <v>22</v>
      </c>
      <c r="I102" s="41" t="s">
        <v>316</v>
      </c>
    </row>
    <row r="103" ht="15.75" customHeight="1">
      <c r="A103" s="2">
        <v>102.0</v>
      </c>
      <c r="B103" s="3" t="s">
        <v>148</v>
      </c>
      <c r="C103" s="4">
        <v>43899.0</v>
      </c>
      <c r="D103" s="2" t="s">
        <v>317</v>
      </c>
      <c r="E103" s="2"/>
      <c r="F103" s="2" t="s">
        <v>318</v>
      </c>
      <c r="G103" s="2" t="s">
        <v>67</v>
      </c>
      <c r="H103" s="11" t="s">
        <v>22</v>
      </c>
      <c r="I103" s="43" t="s">
        <v>319</v>
      </c>
    </row>
    <row r="104" ht="15.75" customHeight="1">
      <c r="A104" s="2">
        <v>103.0</v>
      </c>
      <c r="B104" s="2" t="s">
        <v>97</v>
      </c>
      <c r="C104" s="4">
        <v>43901.0</v>
      </c>
      <c r="D104" s="2" t="s">
        <v>320</v>
      </c>
      <c r="E104" s="2"/>
      <c r="F104" s="2" t="s">
        <v>115</v>
      </c>
      <c r="G104" s="2" t="s">
        <v>21</v>
      </c>
      <c r="H104" s="11" t="s">
        <v>22</v>
      </c>
      <c r="I104" s="41" t="s">
        <v>321</v>
      </c>
    </row>
    <row r="105" ht="15.75" customHeight="1">
      <c r="A105" s="2">
        <v>104.0</v>
      </c>
      <c r="B105" s="3" t="s">
        <v>53</v>
      </c>
      <c r="C105" s="4">
        <v>43901.0</v>
      </c>
      <c r="D105" s="2" t="s">
        <v>322</v>
      </c>
      <c r="E105" s="2">
        <v>42.0</v>
      </c>
      <c r="F105" s="2" t="s">
        <v>202</v>
      </c>
      <c r="G105" s="2" t="s">
        <v>12</v>
      </c>
      <c r="H105" s="11" t="s">
        <v>22</v>
      </c>
      <c r="I105" s="41" t="s">
        <v>323</v>
      </c>
    </row>
    <row r="106" ht="15.75" customHeight="1">
      <c r="A106" s="2">
        <v>105.0</v>
      </c>
      <c r="B106" s="3" t="s">
        <v>36</v>
      </c>
      <c r="C106" s="4">
        <v>43901.0</v>
      </c>
      <c r="D106" s="2" t="s">
        <v>324</v>
      </c>
      <c r="E106" s="2">
        <v>35.0</v>
      </c>
      <c r="F106" s="2" t="s">
        <v>325</v>
      </c>
      <c r="G106" s="2" t="s">
        <v>21</v>
      </c>
      <c r="H106" s="11" t="s">
        <v>22</v>
      </c>
      <c r="I106" s="41" t="s">
        <v>326</v>
      </c>
    </row>
    <row r="107" ht="15.75" customHeight="1">
      <c r="A107" s="2">
        <v>106.0</v>
      </c>
      <c r="B107" s="3" t="s">
        <v>41</v>
      </c>
      <c r="C107" s="4">
        <v>43901.0</v>
      </c>
      <c r="D107" s="2" t="s">
        <v>327</v>
      </c>
      <c r="E107" s="2"/>
      <c r="F107" s="2" t="s">
        <v>328</v>
      </c>
      <c r="G107" s="2" t="s">
        <v>21</v>
      </c>
      <c r="H107" s="3" t="s">
        <v>39</v>
      </c>
      <c r="I107" s="67" t="s">
        <v>329</v>
      </c>
    </row>
    <row r="108" ht="18.0" customHeight="1">
      <c r="A108" s="2">
        <v>107.0</v>
      </c>
      <c r="B108" s="3" t="s">
        <v>41</v>
      </c>
      <c r="C108" s="4">
        <v>43902.0</v>
      </c>
      <c r="D108" s="2" t="s">
        <v>28</v>
      </c>
      <c r="E108" s="2"/>
      <c r="F108" s="2" t="s">
        <v>137</v>
      </c>
      <c r="G108" s="2" t="s">
        <v>12</v>
      </c>
      <c r="H108" s="11" t="s">
        <v>22</v>
      </c>
      <c r="I108" s="68" t="s">
        <v>330</v>
      </c>
    </row>
    <row r="109" ht="15.75" customHeight="1">
      <c r="A109" s="2">
        <v>108.0</v>
      </c>
      <c r="B109" s="3" t="s">
        <v>35</v>
      </c>
      <c r="C109" s="4">
        <v>43902.0</v>
      </c>
      <c r="D109" s="2" t="s">
        <v>331</v>
      </c>
      <c r="E109" s="2"/>
      <c r="F109" s="2" t="s">
        <v>156</v>
      </c>
      <c r="G109" s="2" t="s">
        <v>67</v>
      </c>
      <c r="H109" s="11" t="s">
        <v>22</v>
      </c>
      <c r="I109" s="43" t="s">
        <v>332</v>
      </c>
    </row>
    <row r="110" ht="15.75" customHeight="1">
      <c r="A110" s="2">
        <v>109.0</v>
      </c>
      <c r="B110" s="2" t="s">
        <v>113</v>
      </c>
      <c r="C110" s="4">
        <v>43902.0</v>
      </c>
      <c r="D110" s="2" t="s">
        <v>333</v>
      </c>
      <c r="E110" s="2"/>
      <c r="F110" s="2" t="s">
        <v>334</v>
      </c>
      <c r="G110" s="2" t="s">
        <v>67</v>
      </c>
      <c r="H110" s="11" t="s">
        <v>22</v>
      </c>
      <c r="I110" s="2" t="s">
        <v>335</v>
      </c>
    </row>
    <row r="111" ht="15.75" customHeight="1">
      <c r="A111" s="15">
        <v>110.0</v>
      </c>
      <c r="B111" s="3" t="s">
        <v>35</v>
      </c>
      <c r="C111" s="4">
        <v>43902.0</v>
      </c>
      <c r="D111" s="2" t="s">
        <v>336</v>
      </c>
      <c r="E111" s="2"/>
      <c r="F111" s="2" t="s">
        <v>145</v>
      </c>
      <c r="G111" s="2" t="s">
        <v>12</v>
      </c>
      <c r="H111" s="11" t="s">
        <v>22</v>
      </c>
      <c r="I111" s="29" t="s">
        <v>337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">
        <v>111.0</v>
      </c>
      <c r="B112" s="2" t="s">
        <v>58</v>
      </c>
      <c r="C112" s="4">
        <v>43904.0</v>
      </c>
      <c r="D112" s="2" t="s">
        <v>338</v>
      </c>
      <c r="E112" s="2"/>
      <c r="F112" s="2" t="s">
        <v>339</v>
      </c>
      <c r="G112" s="2" t="s">
        <v>67</v>
      </c>
      <c r="H112" s="11" t="s">
        <v>22</v>
      </c>
      <c r="I112" s="29" t="s">
        <v>340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">
        <v>112.0</v>
      </c>
      <c r="B113" s="3" t="s">
        <v>41</v>
      </c>
      <c r="C113" s="4">
        <v>43904.0</v>
      </c>
      <c r="D113" s="2" t="s">
        <v>341</v>
      </c>
      <c r="E113" s="2"/>
      <c r="F113" s="2" t="s">
        <v>342</v>
      </c>
      <c r="G113" s="2" t="s">
        <v>21</v>
      </c>
      <c r="H113" s="11" t="s">
        <v>22</v>
      </c>
      <c r="I113" s="2" t="s">
        <v>343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">
        <v>113.0</v>
      </c>
      <c r="B114" s="2" t="s">
        <v>121</v>
      </c>
      <c r="C114" s="4">
        <v>43904.0</v>
      </c>
      <c r="D114" s="2" t="s">
        <v>344</v>
      </c>
      <c r="E114" s="2"/>
      <c r="F114" s="2" t="s">
        <v>345</v>
      </c>
      <c r="G114" s="2" t="s">
        <v>21</v>
      </c>
      <c r="H114" s="3" t="s">
        <v>39</v>
      </c>
      <c r="I114" s="2" t="s">
        <v>346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">
        <v>114.0</v>
      </c>
      <c r="B115" s="2" t="s">
        <v>108</v>
      </c>
      <c r="C115" s="4">
        <v>43906.0</v>
      </c>
      <c r="D115" s="2" t="s">
        <v>347</v>
      </c>
      <c r="E115" s="2"/>
      <c r="F115" s="2" t="s">
        <v>348</v>
      </c>
      <c r="G115" s="2" t="s">
        <v>67</v>
      </c>
      <c r="H115" s="11" t="s">
        <v>22</v>
      </c>
      <c r="I115" s="2" t="s">
        <v>349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">
        <v>115.0</v>
      </c>
      <c r="B116" s="2" t="s">
        <v>108</v>
      </c>
      <c r="C116" s="4">
        <v>43906.0</v>
      </c>
      <c r="D116" s="2" t="s">
        <v>350</v>
      </c>
      <c r="E116" s="2"/>
      <c r="F116" s="2" t="s">
        <v>348</v>
      </c>
      <c r="G116" s="2" t="s">
        <v>67</v>
      </c>
      <c r="H116" s="11" t="s">
        <v>22</v>
      </c>
      <c r="I116" s="2" t="s">
        <v>349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">
        <v>116.0</v>
      </c>
      <c r="B117" s="2" t="s">
        <v>108</v>
      </c>
      <c r="C117" s="4">
        <v>43906.0</v>
      </c>
      <c r="D117" s="2" t="s">
        <v>351</v>
      </c>
      <c r="E117" s="2"/>
      <c r="F117" s="2" t="s">
        <v>348</v>
      </c>
      <c r="G117" s="2" t="s">
        <v>67</v>
      </c>
      <c r="H117" s="11" t="s">
        <v>22</v>
      </c>
      <c r="I117" s="2" t="s">
        <v>349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">
        <v>117.0</v>
      </c>
      <c r="B118" s="2" t="s">
        <v>54</v>
      </c>
      <c r="C118" s="4">
        <v>43906.0</v>
      </c>
      <c r="D118" s="2" t="s">
        <v>352</v>
      </c>
      <c r="E118" s="2"/>
      <c r="F118" s="2" t="s">
        <v>353</v>
      </c>
      <c r="G118" s="2" t="s">
        <v>67</v>
      </c>
      <c r="H118" s="11" t="s">
        <v>22</v>
      </c>
      <c r="I118" s="2" t="s">
        <v>354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">
        <v>118.0</v>
      </c>
      <c r="B119" s="2" t="s">
        <v>78</v>
      </c>
      <c r="C119" s="4">
        <v>43906.0</v>
      </c>
      <c r="D119" s="2" t="s">
        <v>324</v>
      </c>
      <c r="E119" s="2">
        <v>31.0</v>
      </c>
      <c r="F119" s="2" t="s">
        <v>355</v>
      </c>
      <c r="G119" s="2" t="s">
        <v>67</v>
      </c>
      <c r="H119" s="11" t="s">
        <v>22</v>
      </c>
      <c r="I119" s="2" t="s">
        <v>356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">
        <v>119.0</v>
      </c>
      <c r="B120" s="3" t="s">
        <v>9</v>
      </c>
      <c r="C120" s="4">
        <v>43907.0</v>
      </c>
      <c r="D120" s="2" t="s">
        <v>28</v>
      </c>
      <c r="E120" s="2"/>
      <c r="F120" s="2" t="s">
        <v>357</v>
      </c>
      <c r="G120" s="2" t="s">
        <v>21</v>
      </c>
      <c r="H120" s="11" t="s">
        <v>22</v>
      </c>
      <c r="I120" s="2" t="s">
        <v>358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">
        <v>120.0</v>
      </c>
      <c r="B121" s="2" t="s">
        <v>87</v>
      </c>
      <c r="C121" s="4">
        <v>43908.0</v>
      </c>
      <c r="D121" s="2" t="s">
        <v>359</v>
      </c>
      <c r="E121" s="2"/>
      <c r="F121" s="2" t="s">
        <v>360</v>
      </c>
      <c r="G121" s="2" t="s">
        <v>12</v>
      </c>
      <c r="H121" s="2" t="s">
        <v>86</v>
      </c>
      <c r="I121" s="2" t="s">
        <v>361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">
        <v>121.0</v>
      </c>
      <c r="B122" s="2" t="s">
        <v>108</v>
      </c>
      <c r="C122" s="4">
        <v>43909.0</v>
      </c>
      <c r="D122" s="2" t="s">
        <v>362</v>
      </c>
      <c r="E122" s="2"/>
      <c r="F122" s="2" t="s">
        <v>304</v>
      </c>
      <c r="G122" s="2" t="s">
        <v>67</v>
      </c>
      <c r="H122" s="11" t="s">
        <v>22</v>
      </c>
      <c r="I122" s="2" t="s">
        <v>363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">
        <v>122.0</v>
      </c>
      <c r="B123" s="3" t="s">
        <v>53</v>
      </c>
      <c r="C123" s="4">
        <v>43909.0</v>
      </c>
      <c r="D123" s="2" t="s">
        <v>364</v>
      </c>
      <c r="E123" s="2"/>
      <c r="F123" s="2" t="s">
        <v>202</v>
      </c>
      <c r="G123" s="2" t="s">
        <v>21</v>
      </c>
      <c r="H123" s="11" t="s">
        <v>22</v>
      </c>
      <c r="I123" s="41" t="s">
        <v>365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">
        <v>123.0</v>
      </c>
      <c r="B124" s="3" t="s">
        <v>53</v>
      </c>
      <c r="C124" s="4">
        <v>43909.0</v>
      </c>
      <c r="D124" s="2" t="s">
        <v>366</v>
      </c>
      <c r="E124" s="2"/>
      <c r="F124" s="2" t="s">
        <v>202</v>
      </c>
      <c r="G124" s="2" t="s">
        <v>67</v>
      </c>
      <c r="H124" s="11" t="s">
        <v>22</v>
      </c>
      <c r="I124" s="41" t="s">
        <v>365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15">
        <v>124.0</v>
      </c>
      <c r="B125" s="3" t="s">
        <v>9</v>
      </c>
      <c r="C125" s="4">
        <v>43909.0</v>
      </c>
      <c r="D125" s="2" t="s">
        <v>367</v>
      </c>
      <c r="E125" s="2"/>
      <c r="F125" s="2" t="s">
        <v>212</v>
      </c>
      <c r="G125" s="2" t="s">
        <v>67</v>
      </c>
      <c r="H125" s="11" t="s">
        <v>22</v>
      </c>
      <c r="I125" s="2" t="s">
        <v>368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">
        <v>125.0</v>
      </c>
      <c r="B126" s="3" t="s">
        <v>104</v>
      </c>
      <c r="C126" s="4">
        <v>43910.0</v>
      </c>
      <c r="D126" s="2" t="s">
        <v>369</v>
      </c>
      <c r="E126" s="2">
        <v>27.0</v>
      </c>
      <c r="F126" s="2" t="s">
        <v>84</v>
      </c>
      <c r="G126" s="2" t="s">
        <v>67</v>
      </c>
      <c r="H126" s="11" t="s">
        <v>22</v>
      </c>
      <c r="I126" s="2" t="s">
        <v>370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">
        <v>126.0</v>
      </c>
      <c r="B127" s="2" t="s">
        <v>72</v>
      </c>
      <c r="C127" s="4">
        <v>43910.0</v>
      </c>
      <c r="D127" s="2" t="s">
        <v>371</v>
      </c>
      <c r="E127" s="2">
        <v>26.0</v>
      </c>
      <c r="F127" s="2" t="s">
        <v>101</v>
      </c>
      <c r="G127" s="2" t="s">
        <v>67</v>
      </c>
      <c r="H127" s="11" t="s">
        <v>22</v>
      </c>
      <c r="I127" s="2" t="s">
        <v>372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">
        <v>127.0</v>
      </c>
      <c r="B128" s="3" t="s">
        <v>64</v>
      </c>
      <c r="C128" s="4">
        <v>43911.0</v>
      </c>
      <c r="D128" s="2" t="s">
        <v>373</v>
      </c>
      <c r="E128" s="2"/>
      <c r="F128" s="2" t="s">
        <v>374</v>
      </c>
      <c r="G128" s="2" t="s">
        <v>67</v>
      </c>
      <c r="H128" s="11" t="s">
        <v>22</v>
      </c>
      <c r="I128" s="41" t="s">
        <v>375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">
        <v>128.0</v>
      </c>
      <c r="B129" s="3" t="s">
        <v>64</v>
      </c>
      <c r="C129" s="4">
        <v>43911.0</v>
      </c>
      <c r="D129" s="2" t="s">
        <v>376</v>
      </c>
      <c r="E129" s="2"/>
      <c r="F129" s="2" t="s">
        <v>374</v>
      </c>
      <c r="G129" s="2" t="s">
        <v>67</v>
      </c>
      <c r="H129" s="11" t="s">
        <v>22</v>
      </c>
      <c r="I129" s="41" t="s">
        <v>375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">
        <v>129.0</v>
      </c>
      <c r="B130" s="3" t="s">
        <v>64</v>
      </c>
      <c r="C130" s="4">
        <v>43911.0</v>
      </c>
      <c r="D130" s="2" t="s">
        <v>377</v>
      </c>
      <c r="E130" s="2"/>
      <c r="F130" s="2" t="s">
        <v>374</v>
      </c>
      <c r="G130" s="2" t="s">
        <v>67</v>
      </c>
      <c r="H130" s="11" t="s">
        <v>22</v>
      </c>
      <c r="I130" s="2" t="s">
        <v>375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">
        <v>130.0</v>
      </c>
      <c r="B131" s="3" t="s">
        <v>64</v>
      </c>
      <c r="C131" s="4">
        <v>43911.0</v>
      </c>
      <c r="D131" s="2" t="s">
        <v>378</v>
      </c>
      <c r="E131" s="2"/>
      <c r="F131" s="2" t="s">
        <v>374</v>
      </c>
      <c r="G131" s="2" t="s">
        <v>67</v>
      </c>
      <c r="H131" s="11" t="s">
        <v>22</v>
      </c>
      <c r="I131" s="2" t="s">
        <v>375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">
        <v>131.0</v>
      </c>
      <c r="B132" s="3" t="s">
        <v>41</v>
      </c>
      <c r="C132" s="4">
        <v>43912.0</v>
      </c>
      <c r="D132" s="2" t="s">
        <v>28</v>
      </c>
      <c r="E132" s="2"/>
      <c r="F132" s="2" t="s">
        <v>379</v>
      </c>
      <c r="G132" s="2" t="s">
        <v>67</v>
      </c>
      <c r="H132" s="11" t="s">
        <v>22</v>
      </c>
      <c r="I132" s="2" t="s">
        <v>380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">
        <v>132.0</v>
      </c>
      <c r="B133" s="3" t="s">
        <v>41</v>
      </c>
      <c r="C133" s="4">
        <v>43912.0</v>
      </c>
      <c r="D133" s="2" t="s">
        <v>28</v>
      </c>
      <c r="E133" s="2"/>
      <c r="F133" s="2" t="s">
        <v>379</v>
      </c>
      <c r="G133" s="2" t="s">
        <v>67</v>
      </c>
      <c r="H133" s="11" t="s">
        <v>22</v>
      </c>
      <c r="I133" s="2" t="s">
        <v>380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">
        <v>133.0</v>
      </c>
      <c r="B134" s="3" t="s">
        <v>35</v>
      </c>
      <c r="C134" s="4">
        <v>43912.0</v>
      </c>
      <c r="D134" s="2" t="s">
        <v>381</v>
      </c>
      <c r="E134" s="2"/>
      <c r="F134" s="2" t="s">
        <v>156</v>
      </c>
      <c r="G134" s="2" t="s">
        <v>67</v>
      </c>
      <c r="H134" s="11" t="s">
        <v>22</v>
      </c>
      <c r="I134" s="2" t="s">
        <v>382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">
        <v>134.0</v>
      </c>
      <c r="B135" s="3" t="s">
        <v>53</v>
      </c>
      <c r="C135" s="4">
        <v>43912.0</v>
      </c>
      <c r="D135" s="2" t="s">
        <v>383</v>
      </c>
      <c r="E135" s="2"/>
      <c r="F135" s="2" t="s">
        <v>202</v>
      </c>
      <c r="G135" s="2" t="s">
        <v>21</v>
      </c>
      <c r="H135" s="11" t="s">
        <v>22</v>
      </c>
      <c r="I135" s="2" t="s">
        <v>384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">
        <v>135.0</v>
      </c>
      <c r="B136" s="3" t="s">
        <v>35</v>
      </c>
      <c r="C136" s="4">
        <v>43913.0</v>
      </c>
      <c r="D136" s="2" t="s">
        <v>28</v>
      </c>
      <c r="E136" s="2"/>
      <c r="F136" s="2" t="s">
        <v>385</v>
      </c>
      <c r="G136" s="2" t="s">
        <v>21</v>
      </c>
      <c r="H136" s="2" t="s">
        <v>86</v>
      </c>
      <c r="I136" s="2" t="s">
        <v>386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">
        <v>136.0</v>
      </c>
      <c r="B137" s="3" t="s">
        <v>35</v>
      </c>
      <c r="C137" s="4">
        <v>43913.0</v>
      </c>
      <c r="D137" s="2" t="s">
        <v>28</v>
      </c>
      <c r="E137" s="2"/>
      <c r="F137" s="2" t="s">
        <v>385</v>
      </c>
      <c r="G137" s="2" t="s">
        <v>21</v>
      </c>
      <c r="H137" s="2" t="s">
        <v>86</v>
      </c>
      <c r="I137" s="2" t="s">
        <v>386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">
        <v>137.0</v>
      </c>
      <c r="B138" s="3" t="s">
        <v>35</v>
      </c>
      <c r="C138" s="4">
        <v>43913.0</v>
      </c>
      <c r="D138" s="2" t="s">
        <v>387</v>
      </c>
      <c r="E138" s="2">
        <v>48.0</v>
      </c>
      <c r="F138" s="2" t="s">
        <v>313</v>
      </c>
      <c r="G138" s="2" t="s">
        <v>67</v>
      </c>
      <c r="H138" s="11" t="s">
        <v>22</v>
      </c>
      <c r="I138" s="2" t="s">
        <v>388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">
        <v>138.0</v>
      </c>
      <c r="B139" s="3" t="s">
        <v>63</v>
      </c>
      <c r="C139" s="4">
        <v>43915.0</v>
      </c>
      <c r="D139" s="2" t="s">
        <v>389</v>
      </c>
      <c r="E139" s="2">
        <v>54.0</v>
      </c>
      <c r="F139" s="2" t="s">
        <v>81</v>
      </c>
      <c r="G139" s="2" t="s">
        <v>21</v>
      </c>
      <c r="H139" s="11" t="s">
        <v>22</v>
      </c>
      <c r="I139" s="2" t="s">
        <v>390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15">
        <v>139.0</v>
      </c>
      <c r="B140" s="3" t="s">
        <v>117</v>
      </c>
      <c r="C140" s="4">
        <v>43915.0</v>
      </c>
      <c r="D140" s="2" t="s">
        <v>391</v>
      </c>
      <c r="E140" s="2">
        <v>45.0</v>
      </c>
      <c r="F140" s="2" t="s">
        <v>205</v>
      </c>
      <c r="G140" s="2" t="s">
        <v>67</v>
      </c>
      <c r="H140" s="11" t="s">
        <v>22</v>
      </c>
      <c r="I140" s="2" t="s">
        <v>392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">
        <v>140.0</v>
      </c>
      <c r="B141" s="3" t="s">
        <v>53</v>
      </c>
      <c r="C141" s="4">
        <v>43917.0</v>
      </c>
      <c r="D141" s="2" t="s">
        <v>393</v>
      </c>
      <c r="E141" s="2"/>
      <c r="F141" s="2" t="s">
        <v>53</v>
      </c>
      <c r="G141" s="2" t="s">
        <v>67</v>
      </c>
      <c r="H141" s="11" t="s">
        <v>22</v>
      </c>
      <c r="I141" s="43" t="s">
        <v>394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">
        <v>141.0</v>
      </c>
      <c r="B142" s="3" t="s">
        <v>9</v>
      </c>
      <c r="C142" s="4">
        <v>43917.0</v>
      </c>
      <c r="D142" s="2" t="s">
        <v>395</v>
      </c>
      <c r="E142" s="2">
        <v>35.0</v>
      </c>
      <c r="F142" s="2" t="s">
        <v>396</v>
      </c>
      <c r="G142" s="2" t="s">
        <v>67</v>
      </c>
      <c r="H142" s="11" t="s">
        <v>22</v>
      </c>
      <c r="I142" s="2" t="s">
        <v>397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">
        <v>142.0</v>
      </c>
      <c r="B143" s="3" t="s">
        <v>63</v>
      </c>
      <c r="C143" s="4">
        <v>43918.0</v>
      </c>
      <c r="D143" s="2" t="s">
        <v>398</v>
      </c>
      <c r="E143" s="2">
        <v>42.0</v>
      </c>
      <c r="F143" s="2" t="s">
        <v>122</v>
      </c>
      <c r="G143" s="2" t="s">
        <v>21</v>
      </c>
      <c r="H143" s="2" t="s">
        <v>86</v>
      </c>
      <c r="I143" s="2" t="s">
        <v>399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">
        <v>143.0</v>
      </c>
      <c r="B144" s="3" t="s">
        <v>64</v>
      </c>
      <c r="C144" s="4">
        <v>43919.0</v>
      </c>
      <c r="D144" s="2" t="s">
        <v>28</v>
      </c>
      <c r="E144" s="2"/>
      <c r="F144" s="2" t="s">
        <v>400</v>
      </c>
      <c r="G144" s="2" t="s">
        <v>67</v>
      </c>
      <c r="H144" s="11" t="s">
        <v>22</v>
      </c>
      <c r="I144" s="2" t="s">
        <v>401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">
        <v>144.0</v>
      </c>
      <c r="B145" s="3" t="s">
        <v>64</v>
      </c>
      <c r="C145" s="4">
        <v>43919.0</v>
      </c>
      <c r="D145" s="2" t="s">
        <v>28</v>
      </c>
      <c r="E145" s="2"/>
      <c r="F145" s="2" t="s">
        <v>400</v>
      </c>
      <c r="G145" s="2" t="s">
        <v>67</v>
      </c>
      <c r="H145" s="11" t="s">
        <v>22</v>
      </c>
      <c r="I145" s="2" t="s">
        <v>401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">
        <v>145.0</v>
      </c>
      <c r="B146" s="3" t="s">
        <v>64</v>
      </c>
      <c r="C146" s="4">
        <v>43919.0</v>
      </c>
      <c r="D146" s="2" t="s">
        <v>28</v>
      </c>
      <c r="E146" s="2"/>
      <c r="F146" s="2" t="s">
        <v>400</v>
      </c>
      <c r="G146" s="2" t="s">
        <v>67</v>
      </c>
      <c r="H146" s="11" t="s">
        <v>22</v>
      </c>
      <c r="I146" s="2" t="s">
        <v>401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">
        <v>146.0</v>
      </c>
      <c r="B147" s="3" t="s">
        <v>18</v>
      </c>
      <c r="C147" s="4">
        <v>43920.0</v>
      </c>
      <c r="D147" s="2" t="s">
        <v>402</v>
      </c>
      <c r="E147" s="2"/>
      <c r="F147" s="2" t="s">
        <v>20</v>
      </c>
      <c r="G147" s="2" t="s">
        <v>21</v>
      </c>
      <c r="H147" s="11" t="s">
        <v>22</v>
      </c>
      <c r="I147" s="2" t="s">
        <v>403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">
        <v>147.0</v>
      </c>
      <c r="B148" s="2" t="s">
        <v>90</v>
      </c>
      <c r="C148" s="4">
        <v>43920.0</v>
      </c>
      <c r="D148" s="2" t="s">
        <v>404</v>
      </c>
      <c r="E148" s="2"/>
      <c r="F148" s="2" t="s">
        <v>405</v>
      </c>
      <c r="G148" s="2" t="s">
        <v>21</v>
      </c>
      <c r="H148" s="11" t="s">
        <v>22</v>
      </c>
      <c r="I148" s="2" t="s">
        <v>406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">
        <v>148.0</v>
      </c>
      <c r="B149" s="2" t="s">
        <v>90</v>
      </c>
      <c r="C149" s="4">
        <v>43920.0</v>
      </c>
      <c r="D149" s="2" t="s">
        <v>407</v>
      </c>
      <c r="E149" s="2"/>
      <c r="F149" s="2" t="s">
        <v>405</v>
      </c>
      <c r="G149" s="2" t="s">
        <v>21</v>
      </c>
      <c r="H149" s="11" t="s">
        <v>22</v>
      </c>
      <c r="I149" s="2" t="s">
        <v>406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">
        <v>149.0</v>
      </c>
      <c r="B150" s="3" t="s">
        <v>63</v>
      </c>
      <c r="C150" s="4">
        <v>43920.0</v>
      </c>
      <c r="D150" s="2" t="s">
        <v>408</v>
      </c>
      <c r="E150" s="2"/>
      <c r="F150" s="2" t="s">
        <v>190</v>
      </c>
      <c r="G150" s="2" t="s">
        <v>21</v>
      </c>
      <c r="H150" s="11" t="s">
        <v>22</v>
      </c>
      <c r="I150" s="2" t="s">
        <v>409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">
        <v>150.0</v>
      </c>
      <c r="B151" s="3" t="s">
        <v>148</v>
      </c>
      <c r="C151" s="4">
        <v>43920.0</v>
      </c>
      <c r="D151" s="2" t="s">
        <v>410</v>
      </c>
      <c r="E151" s="2">
        <v>38.0</v>
      </c>
      <c r="F151" s="2" t="s">
        <v>150</v>
      </c>
      <c r="G151" s="2" t="s">
        <v>12</v>
      </c>
      <c r="H151" s="11" t="s">
        <v>22</v>
      </c>
      <c r="I151" s="2" t="s">
        <v>411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">
        <v>151.0</v>
      </c>
      <c r="B152" s="2" t="s">
        <v>54</v>
      </c>
      <c r="C152" s="4">
        <v>43921.0</v>
      </c>
      <c r="D152" s="2" t="s">
        <v>412</v>
      </c>
      <c r="E152" s="2"/>
      <c r="F152" s="2" t="s">
        <v>413</v>
      </c>
      <c r="G152" s="2" t="s">
        <v>67</v>
      </c>
      <c r="H152" s="11" t="s">
        <v>22</v>
      </c>
      <c r="I152" s="2" t="s">
        <v>414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">
        <v>152.0</v>
      </c>
      <c r="B153" s="2" t="s">
        <v>54</v>
      </c>
      <c r="C153" s="4">
        <v>43921.0</v>
      </c>
      <c r="D153" s="2" t="s">
        <v>415</v>
      </c>
      <c r="E153" s="2"/>
      <c r="F153" s="2" t="s">
        <v>413</v>
      </c>
      <c r="G153" s="2" t="s">
        <v>67</v>
      </c>
      <c r="H153" s="11" t="s">
        <v>22</v>
      </c>
      <c r="I153" s="2" t="s">
        <v>416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">
        <v>153.0</v>
      </c>
      <c r="B154" s="3" t="s">
        <v>35</v>
      </c>
      <c r="C154" s="4">
        <v>43922.0</v>
      </c>
      <c r="D154" s="2" t="s">
        <v>28</v>
      </c>
      <c r="E154" s="2"/>
      <c r="F154" s="2" t="s">
        <v>417</v>
      </c>
      <c r="G154" s="2" t="s">
        <v>67</v>
      </c>
      <c r="H154" s="11" t="s">
        <v>22</v>
      </c>
      <c r="I154" s="43" t="s">
        <v>418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">
        <v>154.0</v>
      </c>
      <c r="B155" s="3" t="s">
        <v>35</v>
      </c>
      <c r="C155" s="4">
        <v>43923.0</v>
      </c>
      <c r="D155" s="2" t="s">
        <v>28</v>
      </c>
      <c r="E155" s="2"/>
      <c r="F155" s="2" t="s">
        <v>156</v>
      </c>
      <c r="G155" s="2" t="s">
        <v>21</v>
      </c>
      <c r="H155" s="3" t="s">
        <v>39</v>
      </c>
      <c r="I155" s="2" t="s">
        <v>419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">
        <v>155.0</v>
      </c>
      <c r="B156" s="3" t="s">
        <v>35</v>
      </c>
      <c r="C156" s="4">
        <v>43923.0</v>
      </c>
      <c r="D156" s="2" t="s">
        <v>28</v>
      </c>
      <c r="E156" s="2"/>
      <c r="F156" s="2" t="s">
        <v>156</v>
      </c>
      <c r="G156" s="2" t="s">
        <v>21</v>
      </c>
      <c r="H156" s="3" t="s">
        <v>39</v>
      </c>
      <c r="I156" s="2" t="s">
        <v>419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">
        <v>156.0</v>
      </c>
      <c r="B157" s="3" t="s">
        <v>35</v>
      </c>
      <c r="C157" s="4">
        <v>43923.0</v>
      </c>
      <c r="D157" s="2" t="s">
        <v>28</v>
      </c>
      <c r="E157" s="2"/>
      <c r="F157" s="2" t="s">
        <v>156</v>
      </c>
      <c r="G157" s="2" t="s">
        <v>21</v>
      </c>
      <c r="H157" s="11" t="s">
        <v>22</v>
      </c>
      <c r="I157" s="2" t="s">
        <v>420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">
        <v>157.0</v>
      </c>
      <c r="B158" s="3" t="s">
        <v>63</v>
      </c>
      <c r="C158" s="4">
        <v>43923.0</v>
      </c>
      <c r="D158" s="2" t="s">
        <v>421</v>
      </c>
      <c r="E158" s="2"/>
      <c r="F158" s="2" t="s">
        <v>422</v>
      </c>
      <c r="G158" s="2" t="s">
        <v>12</v>
      </c>
      <c r="H158" s="11" t="s">
        <v>22</v>
      </c>
      <c r="I158" s="2" t="s">
        <v>423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15">
        <v>158.0</v>
      </c>
      <c r="B159" s="3" t="s">
        <v>41</v>
      </c>
      <c r="C159" s="4">
        <v>43923.0</v>
      </c>
      <c r="D159" s="2" t="s">
        <v>424</v>
      </c>
      <c r="E159" s="2">
        <v>29.0</v>
      </c>
      <c r="F159" s="2" t="s">
        <v>425</v>
      </c>
      <c r="G159" s="2" t="s">
        <v>21</v>
      </c>
      <c r="H159" s="11" t="s">
        <v>22</v>
      </c>
      <c r="I159" s="2" t="s">
        <v>426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">
        <v>159.0</v>
      </c>
      <c r="B160" s="3" t="s">
        <v>35</v>
      </c>
      <c r="C160" s="4">
        <v>43924.0</v>
      </c>
      <c r="D160" s="29" t="s">
        <v>427</v>
      </c>
      <c r="E160" s="2"/>
      <c r="F160" s="2" t="s">
        <v>428</v>
      </c>
      <c r="G160" s="2" t="s">
        <v>67</v>
      </c>
      <c r="H160" s="11" t="s">
        <v>22</v>
      </c>
      <c r="I160" s="2" t="s">
        <v>429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">
        <v>160.0</v>
      </c>
      <c r="B161" s="3" t="s">
        <v>41</v>
      </c>
      <c r="C161" s="4">
        <v>43925.0</v>
      </c>
      <c r="D161" s="2" t="s">
        <v>430</v>
      </c>
      <c r="E161" s="2"/>
      <c r="F161" s="2" t="s">
        <v>431</v>
      </c>
      <c r="G161" s="2" t="s">
        <v>67</v>
      </c>
      <c r="H161" s="11" t="s">
        <v>22</v>
      </c>
      <c r="I161" s="2" t="s">
        <v>432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">
        <v>161.0</v>
      </c>
      <c r="B162" s="2" t="s">
        <v>54</v>
      </c>
      <c r="C162" s="4">
        <v>43926.0</v>
      </c>
      <c r="D162" s="2" t="s">
        <v>433</v>
      </c>
      <c r="E162" s="2"/>
      <c r="F162" s="2" t="s">
        <v>434</v>
      </c>
      <c r="G162" s="2" t="s">
        <v>21</v>
      </c>
      <c r="H162" s="11" t="s">
        <v>22</v>
      </c>
      <c r="I162" s="2" t="s">
        <v>435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">
        <v>162.0</v>
      </c>
      <c r="B163" s="3" t="s">
        <v>53</v>
      </c>
      <c r="C163" s="4">
        <v>43927.0</v>
      </c>
      <c r="D163" s="2" t="s">
        <v>28</v>
      </c>
      <c r="E163" s="2"/>
      <c r="F163" s="2" t="s">
        <v>202</v>
      </c>
      <c r="G163" s="2" t="s">
        <v>67</v>
      </c>
      <c r="H163" s="11" t="s">
        <v>22</v>
      </c>
      <c r="I163" s="2" t="s">
        <v>436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">
        <v>163.0</v>
      </c>
      <c r="B164" s="2" t="s">
        <v>97</v>
      </c>
      <c r="C164" s="4">
        <v>43927.0</v>
      </c>
      <c r="D164" s="2" t="s">
        <v>437</v>
      </c>
      <c r="E164" s="2"/>
      <c r="F164" s="2" t="s">
        <v>438</v>
      </c>
      <c r="G164" s="2" t="s">
        <v>21</v>
      </c>
      <c r="H164" s="11" t="s">
        <v>22</v>
      </c>
      <c r="I164" s="2" t="s">
        <v>439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">
        <v>164.0</v>
      </c>
      <c r="B165" s="3" t="s">
        <v>36</v>
      </c>
      <c r="C165" s="4">
        <v>43928.0</v>
      </c>
      <c r="D165" s="2" t="s">
        <v>440</v>
      </c>
      <c r="E165" s="2">
        <v>23.0</v>
      </c>
      <c r="F165" s="2" t="s">
        <v>441</v>
      </c>
      <c r="G165" s="2" t="s">
        <v>21</v>
      </c>
      <c r="H165" s="11" t="s">
        <v>22</v>
      </c>
      <c r="I165" s="2" t="s">
        <v>442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">
        <v>165.0</v>
      </c>
      <c r="B166" s="3" t="s">
        <v>36</v>
      </c>
      <c r="C166" s="4">
        <v>43928.0</v>
      </c>
      <c r="D166" s="2" t="s">
        <v>443</v>
      </c>
      <c r="E166" s="2"/>
      <c r="F166" s="2" t="s">
        <v>441</v>
      </c>
      <c r="G166" s="2" t="s">
        <v>21</v>
      </c>
      <c r="H166" s="11" t="s">
        <v>22</v>
      </c>
      <c r="I166" s="2" t="s">
        <v>442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15">
        <v>166.0</v>
      </c>
      <c r="B167" s="2" t="s">
        <v>90</v>
      </c>
      <c r="C167" s="4">
        <v>43930.0</v>
      </c>
      <c r="D167" s="2" t="s">
        <v>444</v>
      </c>
      <c r="E167" s="2">
        <v>49.0</v>
      </c>
      <c r="F167" s="2" t="s">
        <v>445</v>
      </c>
      <c r="G167" s="2" t="s">
        <v>67</v>
      </c>
      <c r="H167" s="11" t="s">
        <v>22</v>
      </c>
      <c r="I167" s="41" t="s">
        <v>446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">
        <v>167.0</v>
      </c>
      <c r="B168" s="2" t="s">
        <v>24</v>
      </c>
      <c r="C168" s="4">
        <v>43932.0</v>
      </c>
      <c r="D168" s="2" t="s">
        <v>447</v>
      </c>
      <c r="E168" s="2"/>
      <c r="F168" s="2" t="s">
        <v>448</v>
      </c>
      <c r="G168" s="2" t="s">
        <v>21</v>
      </c>
      <c r="H168" s="11" t="s">
        <v>22</v>
      </c>
      <c r="I168" s="2" t="s">
        <v>449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">
        <v>168.0</v>
      </c>
      <c r="B169" s="2" t="s">
        <v>58</v>
      </c>
      <c r="C169" s="4">
        <v>43932.0</v>
      </c>
      <c r="D169" s="2" t="s">
        <v>450</v>
      </c>
      <c r="E169" s="2"/>
      <c r="F169" s="2" t="s">
        <v>451</v>
      </c>
      <c r="G169" s="2" t="s">
        <v>21</v>
      </c>
      <c r="H169" s="11" t="s">
        <v>22</v>
      </c>
      <c r="I169" s="43" t="s">
        <v>452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">
        <v>169.0</v>
      </c>
      <c r="B170" s="3" t="s">
        <v>9</v>
      </c>
      <c r="C170" s="4">
        <v>43933.0</v>
      </c>
      <c r="D170" s="2" t="s">
        <v>453</v>
      </c>
      <c r="E170" s="2">
        <v>43.0</v>
      </c>
      <c r="F170" s="2" t="s">
        <v>454</v>
      </c>
      <c r="G170" s="2" t="s">
        <v>67</v>
      </c>
      <c r="H170" s="11" t="s">
        <v>22</v>
      </c>
      <c r="I170" s="2" t="s">
        <v>455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">
        <v>170.0</v>
      </c>
      <c r="B171" s="3" t="s">
        <v>63</v>
      </c>
      <c r="C171" s="4">
        <v>43933.0</v>
      </c>
      <c r="D171" s="2" t="s">
        <v>456</v>
      </c>
      <c r="E171" s="2">
        <v>35.0</v>
      </c>
      <c r="F171" s="2" t="s">
        <v>457</v>
      </c>
      <c r="G171" s="2" t="s">
        <v>21</v>
      </c>
      <c r="H171" s="11" t="s">
        <v>22</v>
      </c>
      <c r="I171" s="41" t="s">
        <v>458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">
        <v>171.0</v>
      </c>
      <c r="B172" s="3" t="s">
        <v>117</v>
      </c>
      <c r="C172" s="4">
        <v>43933.0</v>
      </c>
      <c r="D172" s="2" t="s">
        <v>459</v>
      </c>
      <c r="E172" s="2">
        <v>51.0</v>
      </c>
      <c r="F172" s="2" t="s">
        <v>205</v>
      </c>
      <c r="G172" s="2" t="s">
        <v>67</v>
      </c>
      <c r="H172" s="11" t="s">
        <v>22</v>
      </c>
      <c r="I172" s="43" t="s">
        <v>460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">
        <v>172.0</v>
      </c>
      <c r="B173" s="3" t="s">
        <v>35</v>
      </c>
      <c r="C173" s="4">
        <v>43934.0</v>
      </c>
      <c r="D173" s="2" t="s">
        <v>461</v>
      </c>
      <c r="E173" s="2"/>
      <c r="F173" s="2" t="s">
        <v>156</v>
      </c>
      <c r="G173" s="2" t="s">
        <v>67</v>
      </c>
      <c r="H173" s="11" t="s">
        <v>22</v>
      </c>
      <c r="I173" s="2" t="s">
        <v>462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">
        <v>173.0</v>
      </c>
      <c r="B174" s="3" t="s">
        <v>35</v>
      </c>
      <c r="C174" s="4">
        <v>43935.0</v>
      </c>
      <c r="D174" s="2" t="s">
        <v>65</v>
      </c>
      <c r="E174" s="2"/>
      <c r="F174" s="2" t="s">
        <v>156</v>
      </c>
      <c r="G174" s="2" t="s">
        <v>67</v>
      </c>
      <c r="H174" s="11" t="s">
        <v>22</v>
      </c>
      <c r="I174" s="2" t="s">
        <v>463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">
        <v>174.0</v>
      </c>
      <c r="B175" s="3" t="s">
        <v>35</v>
      </c>
      <c r="C175" s="4">
        <v>43935.0</v>
      </c>
      <c r="D175" s="2" t="s">
        <v>464</v>
      </c>
      <c r="E175" s="2"/>
      <c r="F175" s="2" t="s">
        <v>156</v>
      </c>
      <c r="G175" s="2" t="s">
        <v>67</v>
      </c>
      <c r="H175" s="11" t="s">
        <v>22</v>
      </c>
      <c r="I175" s="2" t="s">
        <v>463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">
        <v>175.0</v>
      </c>
      <c r="B176" s="3" t="s">
        <v>104</v>
      </c>
      <c r="C176" s="4">
        <v>43935.0</v>
      </c>
      <c r="D176" s="2" t="s">
        <v>465</v>
      </c>
      <c r="E176" s="2">
        <v>30.0</v>
      </c>
      <c r="F176" s="2" t="s">
        <v>234</v>
      </c>
      <c r="G176" s="2" t="s">
        <v>67</v>
      </c>
      <c r="H176" s="11" t="s">
        <v>22</v>
      </c>
      <c r="I176" s="2" t="s">
        <v>466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">
        <v>176.0</v>
      </c>
      <c r="B177" s="2" t="s">
        <v>54</v>
      </c>
      <c r="C177" s="4">
        <v>43937.0</v>
      </c>
      <c r="D177" s="2" t="s">
        <v>28</v>
      </c>
      <c r="E177" s="2"/>
      <c r="F177" s="2" t="s">
        <v>467</v>
      </c>
      <c r="G177" s="2" t="s">
        <v>67</v>
      </c>
      <c r="H177" s="11" t="s">
        <v>22</v>
      </c>
      <c r="I177" s="43" t="s">
        <v>468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15">
        <v>177.0</v>
      </c>
      <c r="B178" s="2" t="s">
        <v>24</v>
      </c>
      <c r="C178" s="4">
        <v>43937.0</v>
      </c>
      <c r="D178" s="2" t="s">
        <v>469</v>
      </c>
      <c r="E178" s="2"/>
      <c r="F178" s="2" t="s">
        <v>470</v>
      </c>
      <c r="G178" s="2" t="s">
        <v>21</v>
      </c>
      <c r="H178" s="3" t="s">
        <v>39</v>
      </c>
      <c r="I178" s="2" t="s">
        <v>471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">
        <v>178.0</v>
      </c>
      <c r="B179" s="2" t="s">
        <v>54</v>
      </c>
      <c r="C179" s="4">
        <v>43941.0</v>
      </c>
      <c r="D179" s="2" t="s">
        <v>472</v>
      </c>
      <c r="E179" s="2">
        <v>29.0</v>
      </c>
      <c r="F179" s="2" t="s">
        <v>473</v>
      </c>
      <c r="G179" s="2" t="s">
        <v>12</v>
      </c>
      <c r="H179" s="2" t="s">
        <v>13</v>
      </c>
      <c r="I179" s="2" t="s">
        <v>474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">
        <v>179.0</v>
      </c>
      <c r="B180" s="3" t="s">
        <v>53</v>
      </c>
      <c r="C180" s="4">
        <v>43942.0</v>
      </c>
      <c r="D180" s="2" t="s">
        <v>475</v>
      </c>
      <c r="E180" s="2">
        <v>36.0</v>
      </c>
      <c r="F180" s="2" t="s">
        <v>476</v>
      </c>
      <c r="G180" s="2" t="s">
        <v>67</v>
      </c>
      <c r="H180" s="11" t="s">
        <v>22</v>
      </c>
      <c r="I180" s="2" t="s">
        <v>477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">
        <v>180.0</v>
      </c>
      <c r="B181" s="2" t="s">
        <v>78</v>
      </c>
      <c r="C181" s="4">
        <v>43942.0</v>
      </c>
      <c r="D181" s="2" t="s">
        <v>478</v>
      </c>
      <c r="E181" s="2">
        <v>47.0</v>
      </c>
      <c r="F181" s="2" t="s">
        <v>263</v>
      </c>
      <c r="G181" s="2" t="s">
        <v>67</v>
      </c>
      <c r="H181" s="2" t="s">
        <v>62</v>
      </c>
      <c r="I181" s="2" t="s">
        <v>479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">
        <v>181.0</v>
      </c>
      <c r="B182" s="3" t="s">
        <v>18</v>
      </c>
      <c r="C182" s="4">
        <v>43943.0</v>
      </c>
      <c r="D182" s="2" t="s">
        <v>227</v>
      </c>
      <c r="E182" s="2"/>
      <c r="F182" s="2" t="s">
        <v>480</v>
      </c>
      <c r="G182" s="2" t="s">
        <v>12</v>
      </c>
      <c r="H182" s="2" t="s">
        <v>13</v>
      </c>
      <c r="I182" s="2" t="s">
        <v>481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15">
        <v>182.0</v>
      </c>
      <c r="B183" s="3" t="s">
        <v>18</v>
      </c>
      <c r="C183" s="4">
        <v>43943.0</v>
      </c>
      <c r="D183" s="2" t="s">
        <v>482</v>
      </c>
      <c r="E183" s="2"/>
      <c r="F183" s="2" t="s">
        <v>483</v>
      </c>
      <c r="G183" s="2" t="s">
        <v>67</v>
      </c>
      <c r="H183" s="2" t="s">
        <v>62</v>
      </c>
      <c r="I183" s="2" t="s">
        <v>484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">
        <v>183.0</v>
      </c>
      <c r="B184" s="3" t="s">
        <v>9</v>
      </c>
      <c r="C184" s="4">
        <v>43945.0</v>
      </c>
      <c r="D184" s="2" t="s">
        <v>485</v>
      </c>
      <c r="E184" s="2"/>
      <c r="F184" s="2" t="s">
        <v>486</v>
      </c>
      <c r="G184" s="2" t="s">
        <v>67</v>
      </c>
      <c r="H184" s="11" t="s">
        <v>22</v>
      </c>
      <c r="I184" s="2" t="s">
        <v>487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">
        <v>184.0</v>
      </c>
      <c r="B185" s="2" t="s">
        <v>58</v>
      </c>
      <c r="C185" s="4">
        <v>43950.0</v>
      </c>
      <c r="D185" s="2" t="s">
        <v>488</v>
      </c>
      <c r="E185" s="2"/>
      <c r="F185" s="2" t="s">
        <v>119</v>
      </c>
      <c r="G185" s="2" t="s">
        <v>21</v>
      </c>
      <c r="H185" s="11" t="s">
        <v>22</v>
      </c>
      <c r="I185" s="2" t="s">
        <v>489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15">
        <v>185.0</v>
      </c>
      <c r="B186" s="2" t="s">
        <v>121</v>
      </c>
      <c r="C186" s="4">
        <v>43951.0</v>
      </c>
      <c r="D186" s="2" t="s">
        <v>490</v>
      </c>
      <c r="E186" s="2"/>
      <c r="F186" s="2" t="s">
        <v>345</v>
      </c>
      <c r="G186" s="2" t="s">
        <v>21</v>
      </c>
      <c r="H186" s="3" t="s">
        <v>39</v>
      </c>
      <c r="I186" s="2" t="s">
        <v>491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">
        <v>186.0</v>
      </c>
      <c r="B187" s="3" t="s">
        <v>148</v>
      </c>
      <c r="C187" s="4">
        <v>43953.0</v>
      </c>
      <c r="D187" s="2" t="s">
        <v>492</v>
      </c>
      <c r="E187" s="2"/>
      <c r="F187" s="2" t="s">
        <v>318</v>
      </c>
      <c r="G187" s="2" t="s">
        <v>67</v>
      </c>
      <c r="H187" s="11" t="s">
        <v>22</v>
      </c>
      <c r="I187" s="2" t="s">
        <v>493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">
        <v>187.0</v>
      </c>
      <c r="B188" s="3" t="s">
        <v>148</v>
      </c>
      <c r="C188" s="4">
        <v>43953.0</v>
      </c>
      <c r="D188" s="2" t="s">
        <v>494</v>
      </c>
      <c r="E188" s="2"/>
      <c r="F188" s="2" t="s">
        <v>495</v>
      </c>
      <c r="G188" s="2" t="s">
        <v>67</v>
      </c>
      <c r="H188" s="11" t="s">
        <v>22</v>
      </c>
      <c r="I188" s="2" t="s">
        <v>496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">
        <v>188.0</v>
      </c>
      <c r="B189" s="3" t="s">
        <v>36</v>
      </c>
      <c r="C189" s="4">
        <v>43954.0</v>
      </c>
      <c r="D189" s="2" t="s">
        <v>497</v>
      </c>
      <c r="E189" s="2"/>
      <c r="F189" s="2" t="s">
        <v>498</v>
      </c>
      <c r="G189" s="2" t="s">
        <v>67</v>
      </c>
      <c r="H189" s="11" t="s">
        <v>22</v>
      </c>
      <c r="I189" s="29" t="s">
        <v>499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">
        <v>189.0</v>
      </c>
      <c r="B190" s="3" t="s">
        <v>36</v>
      </c>
      <c r="C190" s="4">
        <v>43954.0</v>
      </c>
      <c r="D190" s="2" t="s">
        <v>500</v>
      </c>
      <c r="E190" s="2"/>
      <c r="F190" s="2" t="s">
        <v>498</v>
      </c>
      <c r="G190" s="2" t="s">
        <v>67</v>
      </c>
      <c r="H190" s="11" t="s">
        <v>22</v>
      </c>
      <c r="I190" s="2" t="s">
        <v>499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">
        <v>190.0</v>
      </c>
      <c r="B191" s="2" t="s">
        <v>128</v>
      </c>
      <c r="C191" s="4">
        <v>43954.0</v>
      </c>
      <c r="D191" s="2" t="s">
        <v>501</v>
      </c>
      <c r="E191" s="2"/>
      <c r="F191" s="2" t="s">
        <v>502</v>
      </c>
      <c r="G191" s="2" t="s">
        <v>21</v>
      </c>
      <c r="H191" s="3" t="s">
        <v>39</v>
      </c>
      <c r="I191" s="2" t="s">
        <v>503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">
        <v>191.0</v>
      </c>
      <c r="B192" s="3" t="s">
        <v>35</v>
      </c>
      <c r="C192" s="4">
        <v>43955.0</v>
      </c>
      <c r="D192" s="2" t="s">
        <v>504</v>
      </c>
      <c r="E192" s="2"/>
      <c r="F192" s="2" t="s">
        <v>293</v>
      </c>
      <c r="G192" s="2" t="s">
        <v>67</v>
      </c>
      <c r="H192" s="11" t="s">
        <v>22</v>
      </c>
      <c r="I192" s="41" t="s">
        <v>505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">
        <v>192.0</v>
      </c>
      <c r="B193" s="3" t="s">
        <v>148</v>
      </c>
      <c r="C193" s="4">
        <v>43956.0</v>
      </c>
      <c r="D193" s="2" t="s">
        <v>506</v>
      </c>
      <c r="E193" s="2">
        <v>42.0</v>
      </c>
      <c r="F193" s="2" t="s">
        <v>150</v>
      </c>
      <c r="G193" s="2" t="s">
        <v>21</v>
      </c>
      <c r="H193" s="11" t="s">
        <v>22</v>
      </c>
      <c r="I193" s="2" t="s">
        <v>507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">
        <v>193.0</v>
      </c>
      <c r="B194" s="3" t="s">
        <v>35</v>
      </c>
      <c r="C194" s="4">
        <v>43957.0</v>
      </c>
      <c r="D194" s="2" t="s">
        <v>28</v>
      </c>
      <c r="E194" s="2"/>
      <c r="F194" s="2" t="s">
        <v>145</v>
      </c>
      <c r="G194" s="2" t="s">
        <v>67</v>
      </c>
      <c r="H194" s="11" t="s">
        <v>22</v>
      </c>
      <c r="I194" s="2" t="s">
        <v>508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15">
        <v>194.0</v>
      </c>
      <c r="B195" s="2" t="s">
        <v>54</v>
      </c>
      <c r="C195" s="4">
        <v>43958.0</v>
      </c>
      <c r="D195" s="2" t="s">
        <v>509</v>
      </c>
      <c r="E195" s="2"/>
      <c r="F195" s="2" t="s">
        <v>510</v>
      </c>
      <c r="G195" s="2" t="s">
        <v>67</v>
      </c>
      <c r="H195" s="11" t="s">
        <v>22</v>
      </c>
      <c r="I195" s="2" t="s">
        <v>511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">
        <v>195.0</v>
      </c>
      <c r="B196" s="3" t="s">
        <v>9</v>
      </c>
      <c r="C196" s="4">
        <v>43959.0</v>
      </c>
      <c r="D196" s="2" t="s">
        <v>28</v>
      </c>
      <c r="E196" s="2"/>
      <c r="F196" s="2" t="s">
        <v>512</v>
      </c>
      <c r="G196" s="2" t="s">
        <v>21</v>
      </c>
      <c r="H196" s="11" t="s">
        <v>22</v>
      </c>
      <c r="I196" s="2" t="s">
        <v>513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">
        <v>196.0</v>
      </c>
      <c r="B197" s="3" t="s">
        <v>35</v>
      </c>
      <c r="C197" s="4">
        <v>43960.0</v>
      </c>
      <c r="D197" s="2" t="s">
        <v>514</v>
      </c>
      <c r="E197" s="2"/>
      <c r="F197" s="2" t="s">
        <v>156</v>
      </c>
      <c r="G197" s="2" t="s">
        <v>67</v>
      </c>
      <c r="H197" s="11" t="s">
        <v>22</v>
      </c>
      <c r="I197" s="2" t="s">
        <v>515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">
        <v>197.0</v>
      </c>
      <c r="B198" s="3" t="s">
        <v>35</v>
      </c>
      <c r="C198" s="4">
        <v>43960.0</v>
      </c>
      <c r="D198" s="2" t="s">
        <v>516</v>
      </c>
      <c r="E198" s="2"/>
      <c r="F198" s="2" t="s">
        <v>156</v>
      </c>
      <c r="G198" s="2" t="s">
        <v>67</v>
      </c>
      <c r="H198" s="11" t="s">
        <v>22</v>
      </c>
      <c r="I198" s="2" t="s">
        <v>515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">
        <v>198.0</v>
      </c>
      <c r="B199" s="3" t="s">
        <v>35</v>
      </c>
      <c r="C199" s="4">
        <v>43960.0</v>
      </c>
      <c r="D199" s="2" t="s">
        <v>517</v>
      </c>
      <c r="E199" s="2"/>
      <c r="F199" s="2" t="s">
        <v>156</v>
      </c>
      <c r="G199" s="2" t="s">
        <v>67</v>
      </c>
      <c r="H199" s="11" t="s">
        <v>22</v>
      </c>
      <c r="I199" s="2" t="s">
        <v>515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">
        <v>199.0</v>
      </c>
      <c r="B200" s="3" t="s">
        <v>9</v>
      </c>
      <c r="C200" s="4">
        <v>43962.0</v>
      </c>
      <c r="D200" s="2" t="s">
        <v>518</v>
      </c>
      <c r="E200" s="2"/>
      <c r="F200" s="2" t="s">
        <v>519</v>
      </c>
      <c r="G200" s="2" t="s">
        <v>67</v>
      </c>
      <c r="H200" s="11" t="s">
        <v>22</v>
      </c>
      <c r="I200" s="2" t="s">
        <v>520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">
        <v>200.0</v>
      </c>
      <c r="B201" s="2" t="s">
        <v>78</v>
      </c>
      <c r="C201" s="4">
        <v>43962.0</v>
      </c>
      <c r="D201" s="2" t="s">
        <v>521</v>
      </c>
      <c r="E201" s="2">
        <v>42.0</v>
      </c>
      <c r="F201" s="2" t="s">
        <v>263</v>
      </c>
      <c r="G201" s="2" t="s">
        <v>67</v>
      </c>
      <c r="H201" s="11" t="s">
        <v>22</v>
      </c>
      <c r="I201" s="2" t="s">
        <v>522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">
        <v>201.0</v>
      </c>
      <c r="B202" s="2" t="s">
        <v>72</v>
      </c>
      <c r="C202" s="4">
        <v>43962.0</v>
      </c>
      <c r="D202" s="2" t="s">
        <v>523</v>
      </c>
      <c r="E202" s="2">
        <v>41.0</v>
      </c>
      <c r="F202" s="2" t="s">
        <v>473</v>
      </c>
      <c r="G202" s="2" t="s">
        <v>21</v>
      </c>
      <c r="H202" s="11" t="s">
        <v>22</v>
      </c>
      <c r="I202" s="69" t="s">
        <v>524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15">
        <v>202.0</v>
      </c>
      <c r="B203" s="2" t="s">
        <v>72</v>
      </c>
      <c r="C203" s="4">
        <v>43962.0</v>
      </c>
      <c r="D203" s="2" t="s">
        <v>28</v>
      </c>
      <c r="E203" s="2">
        <v>49.0</v>
      </c>
      <c r="F203" s="2" t="s">
        <v>72</v>
      </c>
      <c r="G203" s="2" t="s">
        <v>67</v>
      </c>
      <c r="H203" s="11" t="s">
        <v>22</v>
      </c>
      <c r="I203" s="70" t="s">
        <v>525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">
        <v>203.0</v>
      </c>
      <c r="B204" s="2" t="s">
        <v>87</v>
      </c>
      <c r="C204" s="4">
        <v>43966.0</v>
      </c>
      <c r="D204" s="2" t="s">
        <v>526</v>
      </c>
      <c r="E204" s="2">
        <v>42.0</v>
      </c>
      <c r="F204" s="2" t="s">
        <v>527</v>
      </c>
      <c r="G204" s="2" t="s">
        <v>67</v>
      </c>
      <c r="H204" s="11" t="s">
        <v>22</v>
      </c>
      <c r="I204" s="69" t="s">
        <v>528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">
        <v>204.0</v>
      </c>
      <c r="B205" s="3" t="s">
        <v>35</v>
      </c>
      <c r="C205" s="4">
        <v>43966.0</v>
      </c>
      <c r="D205" s="2" t="s">
        <v>529</v>
      </c>
      <c r="E205" s="2"/>
      <c r="F205" s="2" t="s">
        <v>293</v>
      </c>
      <c r="G205" s="2" t="s">
        <v>67</v>
      </c>
      <c r="H205" s="11" t="s">
        <v>22</v>
      </c>
      <c r="I205" s="67" t="s">
        <v>530</v>
      </c>
    </row>
    <row r="206" ht="15.75" customHeight="1">
      <c r="A206" s="2">
        <v>205.0</v>
      </c>
      <c r="B206" s="2" t="s">
        <v>78</v>
      </c>
      <c r="C206" s="4">
        <v>43967.0</v>
      </c>
      <c r="D206" s="2" t="s">
        <v>531</v>
      </c>
      <c r="E206" s="2"/>
      <c r="F206" s="2" t="s">
        <v>532</v>
      </c>
      <c r="G206" s="2" t="s">
        <v>67</v>
      </c>
      <c r="H206" s="11" t="s">
        <v>22</v>
      </c>
      <c r="I206" s="67" t="s">
        <v>533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">
        <v>206.0</v>
      </c>
      <c r="B207" s="3" t="s">
        <v>36</v>
      </c>
      <c r="C207" s="4">
        <v>43968.0</v>
      </c>
      <c r="D207" s="2" t="s">
        <v>534</v>
      </c>
      <c r="E207" s="2"/>
      <c r="F207" s="2" t="s">
        <v>38</v>
      </c>
      <c r="G207" s="2" t="s">
        <v>21</v>
      </c>
      <c r="H207" s="11" t="s">
        <v>22</v>
      </c>
      <c r="I207" s="43" t="s">
        <v>535</v>
      </c>
    </row>
    <row r="208" ht="15.75" customHeight="1">
      <c r="A208" s="2">
        <v>207.0</v>
      </c>
      <c r="B208" s="3" t="s">
        <v>35</v>
      </c>
      <c r="C208" s="4">
        <v>43970.0</v>
      </c>
      <c r="D208" s="2" t="s">
        <v>536</v>
      </c>
      <c r="E208" s="2"/>
      <c r="F208" s="2" t="s">
        <v>156</v>
      </c>
      <c r="G208" s="2" t="s">
        <v>67</v>
      </c>
      <c r="H208" s="11" t="s">
        <v>22</v>
      </c>
      <c r="I208" s="69" t="s">
        <v>537</v>
      </c>
    </row>
    <row r="209" ht="15.75" customHeight="1">
      <c r="A209" s="2">
        <v>208.0</v>
      </c>
      <c r="B209" s="3" t="s">
        <v>35</v>
      </c>
      <c r="C209" s="4">
        <v>43970.0</v>
      </c>
      <c r="D209" s="2" t="s">
        <v>538</v>
      </c>
      <c r="E209" s="2"/>
      <c r="F209" s="2" t="s">
        <v>156</v>
      </c>
      <c r="G209" s="2" t="s">
        <v>67</v>
      </c>
      <c r="H209" s="11" t="s">
        <v>22</v>
      </c>
      <c r="I209" s="69" t="s">
        <v>537</v>
      </c>
    </row>
    <row r="210" ht="15.75" customHeight="1">
      <c r="A210" s="15">
        <v>209.0</v>
      </c>
      <c r="B210" s="2" t="s">
        <v>72</v>
      </c>
      <c r="C210" s="4">
        <v>43971.0</v>
      </c>
      <c r="D210" s="2" t="s">
        <v>28</v>
      </c>
      <c r="E210" s="2">
        <v>34.0</v>
      </c>
      <c r="F210" s="2" t="s">
        <v>101</v>
      </c>
      <c r="G210" s="2" t="s">
        <v>67</v>
      </c>
      <c r="H210" s="11" t="s">
        <v>22</v>
      </c>
      <c r="I210" s="71" t="s">
        <v>539</v>
      </c>
    </row>
    <row r="211" ht="15.75" customHeight="1">
      <c r="A211" s="2">
        <v>210.0</v>
      </c>
      <c r="B211" s="3" t="s">
        <v>148</v>
      </c>
      <c r="C211" s="4">
        <v>43973.0</v>
      </c>
      <c r="D211" s="2" t="s">
        <v>540</v>
      </c>
      <c r="E211" s="2"/>
      <c r="F211" s="2" t="s">
        <v>318</v>
      </c>
      <c r="G211" s="2" t="s">
        <v>21</v>
      </c>
      <c r="H211" s="3" t="s">
        <v>39</v>
      </c>
      <c r="I211" s="69" t="s">
        <v>541</v>
      </c>
    </row>
    <row r="212" ht="15.75" customHeight="1">
      <c r="A212" s="2">
        <v>211.0</v>
      </c>
      <c r="B212" s="3" t="s">
        <v>9</v>
      </c>
      <c r="C212" s="4">
        <v>43973.0</v>
      </c>
      <c r="D212" s="2" t="s">
        <v>542</v>
      </c>
      <c r="E212" s="2"/>
      <c r="F212" s="2" t="s">
        <v>543</v>
      </c>
      <c r="G212" s="2" t="s">
        <v>67</v>
      </c>
      <c r="H212" s="11" t="s">
        <v>22</v>
      </c>
      <c r="I212" s="2" t="s">
        <v>544</v>
      </c>
    </row>
    <row r="213" ht="15.75" customHeight="1">
      <c r="A213" s="2">
        <v>212.0</v>
      </c>
      <c r="B213" s="3" t="s">
        <v>53</v>
      </c>
      <c r="C213" s="4">
        <v>43973.0</v>
      </c>
      <c r="D213" s="2" t="s">
        <v>545</v>
      </c>
      <c r="E213" s="2"/>
      <c r="F213" s="2" t="s">
        <v>202</v>
      </c>
      <c r="G213" s="2" t="s">
        <v>21</v>
      </c>
      <c r="H213" s="11" t="s">
        <v>22</v>
      </c>
      <c r="I213" s="69" t="s">
        <v>546</v>
      </c>
    </row>
    <row r="214" ht="15.75" customHeight="1">
      <c r="A214" s="2">
        <v>213.0</v>
      </c>
      <c r="B214" s="3" t="s">
        <v>53</v>
      </c>
      <c r="C214" s="4">
        <v>43974.0</v>
      </c>
      <c r="D214" s="2" t="s">
        <v>547</v>
      </c>
      <c r="E214" s="2"/>
      <c r="F214" s="2" t="s">
        <v>202</v>
      </c>
      <c r="G214" s="2" t="s">
        <v>67</v>
      </c>
      <c r="H214" s="11" t="s">
        <v>22</v>
      </c>
      <c r="I214" s="69" t="s">
        <v>548</v>
      </c>
    </row>
    <row r="215" ht="15.75" customHeight="1">
      <c r="A215" s="2">
        <v>214.0</v>
      </c>
      <c r="B215" s="3" t="s">
        <v>148</v>
      </c>
      <c r="C215" s="4">
        <v>43975.0</v>
      </c>
      <c r="D215" s="2" t="s">
        <v>549</v>
      </c>
      <c r="E215" s="2"/>
      <c r="F215" s="2" t="s">
        <v>495</v>
      </c>
      <c r="G215" s="2" t="s">
        <v>67</v>
      </c>
      <c r="H215" s="11" t="s">
        <v>22</v>
      </c>
      <c r="I215" s="69" t="s">
        <v>550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">
        <v>215.0</v>
      </c>
      <c r="B216" s="3" t="s">
        <v>148</v>
      </c>
      <c r="C216" s="4">
        <v>43975.0</v>
      </c>
      <c r="D216" s="2" t="s">
        <v>551</v>
      </c>
      <c r="E216" s="2"/>
      <c r="F216" s="2" t="s">
        <v>495</v>
      </c>
      <c r="G216" s="2" t="s">
        <v>67</v>
      </c>
      <c r="H216" s="11" t="s">
        <v>22</v>
      </c>
      <c r="I216" s="69" t="s">
        <v>550</v>
      </c>
    </row>
    <row r="217" ht="15.75" customHeight="1">
      <c r="A217" s="2">
        <v>216.0</v>
      </c>
      <c r="B217" s="3" t="s">
        <v>53</v>
      </c>
      <c r="C217" s="4">
        <v>43977.0</v>
      </c>
      <c r="D217" s="2" t="s">
        <v>552</v>
      </c>
      <c r="E217" s="2"/>
      <c r="F217" s="2" t="s">
        <v>53</v>
      </c>
      <c r="G217" s="2" t="s">
        <v>21</v>
      </c>
      <c r="H217" s="11" t="s">
        <v>22</v>
      </c>
      <c r="I217" s="43" t="s">
        <v>553</v>
      </c>
    </row>
    <row r="218" ht="15.75" customHeight="1">
      <c r="A218" s="2">
        <v>217.0</v>
      </c>
      <c r="B218" s="3" t="s">
        <v>53</v>
      </c>
      <c r="C218" s="4">
        <v>43977.0</v>
      </c>
      <c r="D218" s="2" t="s">
        <v>554</v>
      </c>
      <c r="E218" s="2"/>
      <c r="F218" s="2" t="s">
        <v>183</v>
      </c>
      <c r="G218" s="2" t="s">
        <v>21</v>
      </c>
      <c r="H218" s="3" t="s">
        <v>39</v>
      </c>
      <c r="I218" s="2" t="s">
        <v>555</v>
      </c>
    </row>
    <row r="219" ht="15.75" customHeight="1">
      <c r="A219" s="2">
        <v>218.0</v>
      </c>
      <c r="B219" s="3" t="s">
        <v>53</v>
      </c>
      <c r="C219" s="4">
        <v>43977.0</v>
      </c>
      <c r="D219" s="2" t="s">
        <v>556</v>
      </c>
      <c r="E219" s="2"/>
      <c r="F219" s="2" t="s">
        <v>557</v>
      </c>
      <c r="G219" s="2" t="s">
        <v>21</v>
      </c>
      <c r="H219" s="11" t="s">
        <v>22</v>
      </c>
      <c r="I219" s="41" t="s">
        <v>558</v>
      </c>
    </row>
    <row r="220" ht="15.75" customHeight="1">
      <c r="A220" s="2">
        <v>219.0</v>
      </c>
      <c r="B220" s="3" t="s">
        <v>9</v>
      </c>
      <c r="C220" s="4">
        <v>43978.0</v>
      </c>
      <c r="D220" s="2" t="s">
        <v>559</v>
      </c>
      <c r="E220" s="2"/>
      <c r="F220" s="2" t="s">
        <v>560</v>
      </c>
      <c r="G220" s="2" t="s">
        <v>67</v>
      </c>
      <c r="H220" s="11" t="s">
        <v>22</v>
      </c>
      <c r="I220" s="2" t="s">
        <v>561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">
        <v>220.0</v>
      </c>
      <c r="B221" s="2" t="s">
        <v>24</v>
      </c>
      <c r="C221" s="4">
        <v>43979.0</v>
      </c>
      <c r="D221" s="2" t="s">
        <v>562</v>
      </c>
      <c r="E221" s="2">
        <v>29.0</v>
      </c>
      <c r="F221" s="2" t="s">
        <v>563</v>
      </c>
      <c r="G221" s="2" t="s">
        <v>67</v>
      </c>
      <c r="H221" s="11" t="s">
        <v>22</v>
      </c>
      <c r="I221" s="2" t="s">
        <v>564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15">
        <v>221.0</v>
      </c>
      <c r="B222" s="2" t="s">
        <v>58</v>
      </c>
      <c r="C222" s="4">
        <v>43979.0</v>
      </c>
      <c r="D222" s="2" t="s">
        <v>28</v>
      </c>
      <c r="E222" s="2"/>
      <c r="F222" s="2" t="s">
        <v>218</v>
      </c>
      <c r="G222" s="2" t="s">
        <v>21</v>
      </c>
      <c r="H222" s="11" t="s">
        <v>22</v>
      </c>
      <c r="I222" s="2" t="s">
        <v>565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">
        <v>222.0</v>
      </c>
      <c r="B223" s="2" t="s">
        <v>72</v>
      </c>
      <c r="C223" s="4">
        <v>43981.0</v>
      </c>
      <c r="D223" s="2" t="s">
        <v>28</v>
      </c>
      <c r="E223" s="2">
        <v>24.0</v>
      </c>
      <c r="F223" s="2" t="s">
        <v>72</v>
      </c>
      <c r="G223" s="2" t="s">
        <v>21</v>
      </c>
      <c r="H223" s="3" t="s">
        <v>39</v>
      </c>
      <c r="I223" s="2" t="s">
        <v>566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">
        <v>223.0</v>
      </c>
      <c r="B224" s="2" t="s">
        <v>87</v>
      </c>
      <c r="C224" s="4">
        <v>43982.0</v>
      </c>
      <c r="D224" s="2" t="s">
        <v>567</v>
      </c>
      <c r="E224" s="2"/>
      <c r="F224" s="2" t="s">
        <v>568</v>
      </c>
      <c r="G224" s="2" t="s">
        <v>67</v>
      </c>
      <c r="H224" s="11" t="s">
        <v>22</v>
      </c>
      <c r="I224" s="2" t="s">
        <v>569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">
        <v>224.0</v>
      </c>
      <c r="B225" s="3" t="s">
        <v>35</v>
      </c>
      <c r="C225" s="4">
        <v>43982.0</v>
      </c>
      <c r="D225" s="2" t="s">
        <v>28</v>
      </c>
      <c r="E225" s="2"/>
      <c r="F225" s="2" t="s">
        <v>156</v>
      </c>
      <c r="G225" s="2" t="s">
        <v>67</v>
      </c>
      <c r="H225" s="11" t="s">
        <v>22</v>
      </c>
      <c r="I225" s="2" t="s">
        <v>570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">
        <v>225.0</v>
      </c>
      <c r="B226" s="3" t="s">
        <v>35</v>
      </c>
      <c r="C226" s="4">
        <v>43982.0</v>
      </c>
      <c r="D226" s="2" t="s">
        <v>28</v>
      </c>
      <c r="E226" s="2"/>
      <c r="F226" s="2" t="s">
        <v>156</v>
      </c>
      <c r="G226" s="2" t="s">
        <v>67</v>
      </c>
      <c r="H226" s="11" t="s">
        <v>22</v>
      </c>
      <c r="I226" s="2" t="s">
        <v>570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">
        <v>226.0</v>
      </c>
      <c r="B227" s="3" t="s">
        <v>41</v>
      </c>
      <c r="C227" s="4">
        <v>43982.0</v>
      </c>
      <c r="D227" s="2" t="s">
        <v>227</v>
      </c>
      <c r="E227" s="2"/>
      <c r="F227" s="2" t="s">
        <v>571</v>
      </c>
      <c r="G227" s="2" t="s">
        <v>21</v>
      </c>
      <c r="H227" s="3" t="s">
        <v>39</v>
      </c>
      <c r="I227" s="2" t="s">
        <v>572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">
        <v>227.0</v>
      </c>
      <c r="B228" s="3" t="s">
        <v>36</v>
      </c>
      <c r="C228" s="4">
        <v>43983.0</v>
      </c>
      <c r="D228" s="2" t="s">
        <v>573</v>
      </c>
      <c r="E228" s="2">
        <v>42.0</v>
      </c>
      <c r="F228" s="2" t="s">
        <v>574</v>
      </c>
      <c r="G228" s="2" t="s">
        <v>12</v>
      </c>
      <c r="H228" s="11" t="s">
        <v>22</v>
      </c>
      <c r="I228" s="2" t="s">
        <v>575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">
        <v>228.0</v>
      </c>
      <c r="B229" s="3" t="s">
        <v>35</v>
      </c>
      <c r="C229" s="4">
        <v>43983.0</v>
      </c>
      <c r="D229" s="2" t="s">
        <v>28</v>
      </c>
      <c r="E229" s="2"/>
      <c r="F229" s="2" t="s">
        <v>156</v>
      </c>
      <c r="G229" s="2" t="s">
        <v>21</v>
      </c>
      <c r="H229" s="3" t="s">
        <v>39</v>
      </c>
      <c r="I229" s="2" t="s">
        <v>576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">
        <v>229.0</v>
      </c>
      <c r="B230" s="3" t="s">
        <v>35</v>
      </c>
      <c r="C230" s="4">
        <v>43983.0</v>
      </c>
      <c r="D230" s="2" t="s">
        <v>28</v>
      </c>
      <c r="E230" s="2"/>
      <c r="F230" s="2" t="s">
        <v>156</v>
      </c>
      <c r="G230" s="2" t="s">
        <v>21</v>
      </c>
      <c r="H230" s="3" t="s">
        <v>39</v>
      </c>
      <c r="I230" s="2" t="s">
        <v>576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">
        <v>230.0</v>
      </c>
      <c r="B231" s="2" t="s">
        <v>58</v>
      </c>
      <c r="C231" s="4">
        <v>43983.0</v>
      </c>
      <c r="D231" s="2" t="s">
        <v>577</v>
      </c>
      <c r="E231" s="2">
        <v>45.0</v>
      </c>
      <c r="F231" s="2" t="s">
        <v>260</v>
      </c>
      <c r="G231" s="2" t="s">
        <v>67</v>
      </c>
      <c r="H231" s="11" t="s">
        <v>22</v>
      </c>
      <c r="I231" s="2" t="s">
        <v>578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">
        <v>231.0</v>
      </c>
      <c r="B232" s="2" t="s">
        <v>90</v>
      </c>
      <c r="C232" s="4">
        <v>43985.0</v>
      </c>
      <c r="D232" s="2" t="s">
        <v>28</v>
      </c>
      <c r="E232" s="2"/>
      <c r="F232" s="2" t="s">
        <v>290</v>
      </c>
      <c r="G232" s="2" t="s">
        <v>21</v>
      </c>
      <c r="H232" s="11" t="s">
        <v>22</v>
      </c>
      <c r="I232" s="2" t="s">
        <v>579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">
        <v>232.0</v>
      </c>
      <c r="B233" s="2" t="s">
        <v>90</v>
      </c>
      <c r="C233" s="4">
        <v>43985.0</v>
      </c>
      <c r="D233" s="2" t="s">
        <v>28</v>
      </c>
      <c r="E233" s="2"/>
      <c r="F233" s="2" t="s">
        <v>290</v>
      </c>
      <c r="G233" s="2" t="s">
        <v>21</v>
      </c>
      <c r="H233" s="11" t="s">
        <v>22</v>
      </c>
      <c r="I233" s="2" t="s">
        <v>579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">
        <v>233.0</v>
      </c>
      <c r="B234" s="2" t="s">
        <v>90</v>
      </c>
      <c r="C234" s="4">
        <v>43985.0</v>
      </c>
      <c r="D234" s="2" t="s">
        <v>28</v>
      </c>
      <c r="E234" s="2"/>
      <c r="F234" s="2" t="s">
        <v>290</v>
      </c>
      <c r="G234" s="2" t="s">
        <v>21</v>
      </c>
      <c r="H234" s="11" t="s">
        <v>22</v>
      </c>
      <c r="I234" s="2" t="s">
        <v>579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">
        <v>234.0</v>
      </c>
      <c r="B235" s="2" t="s">
        <v>90</v>
      </c>
      <c r="C235" s="4">
        <v>43985.0</v>
      </c>
      <c r="D235" s="2" t="s">
        <v>28</v>
      </c>
      <c r="E235" s="2"/>
      <c r="F235" s="2" t="s">
        <v>290</v>
      </c>
      <c r="G235" s="2" t="s">
        <v>21</v>
      </c>
      <c r="H235" s="11" t="s">
        <v>22</v>
      </c>
      <c r="I235" s="2" t="s">
        <v>579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">
        <v>235.0</v>
      </c>
      <c r="B236" s="2" t="s">
        <v>90</v>
      </c>
      <c r="C236" s="4">
        <v>43985.0</v>
      </c>
      <c r="D236" s="2" t="s">
        <v>28</v>
      </c>
      <c r="E236" s="2"/>
      <c r="F236" s="2" t="s">
        <v>290</v>
      </c>
      <c r="G236" s="2" t="s">
        <v>21</v>
      </c>
      <c r="H236" s="11" t="s">
        <v>22</v>
      </c>
      <c r="I236" s="2" t="s">
        <v>579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">
        <v>236.0</v>
      </c>
      <c r="B237" s="2" t="s">
        <v>90</v>
      </c>
      <c r="C237" s="4">
        <v>43985.0</v>
      </c>
      <c r="D237" s="2" t="s">
        <v>28</v>
      </c>
      <c r="E237" s="2"/>
      <c r="F237" s="2" t="s">
        <v>290</v>
      </c>
      <c r="G237" s="2" t="s">
        <v>21</v>
      </c>
      <c r="H237" s="11" t="s">
        <v>22</v>
      </c>
      <c r="I237" s="29" t="s">
        <v>579</v>
      </c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">
        <v>237.0</v>
      </c>
      <c r="B238" s="2" t="s">
        <v>90</v>
      </c>
      <c r="C238" s="4">
        <v>43985.0</v>
      </c>
      <c r="D238" s="2" t="s">
        <v>28</v>
      </c>
      <c r="E238" s="2"/>
      <c r="F238" s="2" t="s">
        <v>290</v>
      </c>
      <c r="G238" s="2" t="s">
        <v>21</v>
      </c>
      <c r="H238" s="11" t="s">
        <v>22</v>
      </c>
      <c r="I238" s="2" t="s">
        <v>579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">
        <v>238.0</v>
      </c>
      <c r="B239" s="3" t="s">
        <v>41</v>
      </c>
      <c r="C239" s="4">
        <v>43985.0</v>
      </c>
      <c r="D239" s="2" t="s">
        <v>580</v>
      </c>
      <c r="E239" s="2"/>
      <c r="F239" s="2" t="s">
        <v>581</v>
      </c>
      <c r="G239" s="2" t="s">
        <v>21</v>
      </c>
      <c r="H239" s="11" t="s">
        <v>22</v>
      </c>
      <c r="I239" s="2" t="s">
        <v>582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">
        <v>239.0</v>
      </c>
      <c r="B240" s="3" t="s">
        <v>41</v>
      </c>
      <c r="C240" s="62">
        <v>43985.0</v>
      </c>
      <c r="D240" s="29" t="s">
        <v>583</v>
      </c>
      <c r="E240" s="29">
        <v>40.0</v>
      </c>
      <c r="F240" s="29" t="s">
        <v>584</v>
      </c>
      <c r="G240" s="2" t="s">
        <v>21</v>
      </c>
      <c r="H240" s="2" t="s">
        <v>86</v>
      </c>
      <c r="I240" s="29" t="s">
        <v>585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">
        <v>240.0</v>
      </c>
      <c r="B241" s="3" t="s">
        <v>63</v>
      </c>
      <c r="C241" s="4">
        <v>43986.0</v>
      </c>
      <c r="D241" s="2" t="s">
        <v>586</v>
      </c>
      <c r="E241" s="2"/>
      <c r="F241" s="2" t="s">
        <v>587</v>
      </c>
      <c r="G241" s="2" t="s">
        <v>21</v>
      </c>
      <c r="H241" s="11" t="s">
        <v>22</v>
      </c>
      <c r="I241" s="2" t="s">
        <v>588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">
        <v>241.0</v>
      </c>
      <c r="B242" s="3" t="s">
        <v>18</v>
      </c>
      <c r="C242" s="4">
        <v>43986.0</v>
      </c>
      <c r="D242" s="2" t="s">
        <v>589</v>
      </c>
      <c r="E242" s="2"/>
      <c r="F242" s="2" t="s">
        <v>29</v>
      </c>
      <c r="G242" s="2" t="s">
        <v>21</v>
      </c>
      <c r="H242" s="3" t="s">
        <v>39</v>
      </c>
      <c r="I242" s="2" t="s">
        <v>590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15">
        <v>242.0</v>
      </c>
      <c r="B243" s="3" t="s">
        <v>18</v>
      </c>
      <c r="C243" s="4">
        <v>43986.0</v>
      </c>
      <c r="D243" s="2" t="s">
        <v>591</v>
      </c>
      <c r="E243" s="2"/>
      <c r="F243" s="2" t="s">
        <v>29</v>
      </c>
      <c r="G243" s="2" t="s">
        <v>21</v>
      </c>
      <c r="H243" s="3" t="s">
        <v>39</v>
      </c>
      <c r="I243" s="2" t="s">
        <v>590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">
        <v>243.0</v>
      </c>
      <c r="B244" s="2" t="s">
        <v>58</v>
      </c>
      <c r="C244" s="4">
        <v>43987.0</v>
      </c>
      <c r="D244" s="2" t="s">
        <v>592</v>
      </c>
      <c r="E244" s="2">
        <v>39.0</v>
      </c>
      <c r="F244" s="2" t="s">
        <v>218</v>
      </c>
      <c r="G244" s="2" t="s">
        <v>21</v>
      </c>
      <c r="H244" s="3" t="s">
        <v>39</v>
      </c>
      <c r="I244" s="2" t="s">
        <v>593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">
        <v>244.0</v>
      </c>
      <c r="B245" s="2" t="s">
        <v>91</v>
      </c>
      <c r="C245" s="4">
        <v>43989.0</v>
      </c>
      <c r="D245" s="2" t="s">
        <v>594</v>
      </c>
      <c r="E245" s="2"/>
      <c r="F245" s="2" t="s">
        <v>92</v>
      </c>
      <c r="G245" s="2" t="s">
        <v>67</v>
      </c>
      <c r="H245" s="11" t="s">
        <v>22</v>
      </c>
      <c r="I245" s="2" t="s">
        <v>595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">
        <v>245.0</v>
      </c>
      <c r="B246" s="2" t="s">
        <v>91</v>
      </c>
      <c r="C246" s="4">
        <v>43989.0</v>
      </c>
      <c r="D246" s="2" t="s">
        <v>596</v>
      </c>
      <c r="E246" s="2"/>
      <c r="F246" s="2" t="s">
        <v>92</v>
      </c>
      <c r="G246" s="2" t="s">
        <v>67</v>
      </c>
      <c r="H246" s="11" t="s">
        <v>22</v>
      </c>
      <c r="I246" s="2" t="s">
        <v>595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">
        <v>246.0</v>
      </c>
      <c r="B247" s="2" t="s">
        <v>91</v>
      </c>
      <c r="C247" s="4">
        <v>43989.0</v>
      </c>
      <c r="D247" s="2" t="s">
        <v>597</v>
      </c>
      <c r="E247" s="2"/>
      <c r="F247" s="2" t="s">
        <v>92</v>
      </c>
      <c r="G247" s="2" t="s">
        <v>67</v>
      </c>
      <c r="H247" s="11" t="s">
        <v>22</v>
      </c>
      <c r="I247" s="2" t="s">
        <v>595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">
        <v>247.0</v>
      </c>
      <c r="B248" s="2" t="s">
        <v>91</v>
      </c>
      <c r="C248" s="4">
        <v>43989.0</v>
      </c>
      <c r="D248" s="2" t="s">
        <v>598</v>
      </c>
      <c r="E248" s="2"/>
      <c r="F248" s="2" t="s">
        <v>92</v>
      </c>
      <c r="G248" s="2" t="s">
        <v>67</v>
      </c>
      <c r="H248" s="11" t="s">
        <v>22</v>
      </c>
      <c r="I248" s="2" t="s">
        <v>595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">
        <v>248.0</v>
      </c>
      <c r="B249" s="3" t="s">
        <v>41</v>
      </c>
      <c r="C249" s="4">
        <v>43989.0</v>
      </c>
      <c r="D249" s="2" t="s">
        <v>28</v>
      </c>
      <c r="E249" s="2"/>
      <c r="F249" s="2"/>
      <c r="G249" s="2" t="s">
        <v>21</v>
      </c>
      <c r="H249" s="11" t="s">
        <v>22</v>
      </c>
      <c r="I249" s="2" t="s">
        <v>599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">
        <v>249.0</v>
      </c>
      <c r="B250" s="2" t="s">
        <v>58</v>
      </c>
      <c r="C250" s="4">
        <v>43989.0</v>
      </c>
      <c r="D250" s="2" t="s">
        <v>600</v>
      </c>
      <c r="E250" s="2"/>
      <c r="F250" s="2" t="s">
        <v>601</v>
      </c>
      <c r="G250" s="2" t="s">
        <v>12</v>
      </c>
      <c r="H250" s="2" t="s">
        <v>13</v>
      </c>
      <c r="I250" s="2" t="s">
        <v>602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">
        <v>250.0</v>
      </c>
      <c r="B251" s="2" t="s">
        <v>58</v>
      </c>
      <c r="C251" s="4">
        <v>43989.0</v>
      </c>
      <c r="D251" s="2" t="s">
        <v>603</v>
      </c>
      <c r="E251" s="2"/>
      <c r="F251" s="2" t="s">
        <v>601</v>
      </c>
      <c r="G251" s="2" t="s">
        <v>12</v>
      </c>
      <c r="H251" s="2" t="s">
        <v>13</v>
      </c>
      <c r="I251" s="2" t="s">
        <v>602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">
        <v>251.0</v>
      </c>
      <c r="B252" s="3" t="s">
        <v>148</v>
      </c>
      <c r="C252" s="4">
        <v>43989.0</v>
      </c>
      <c r="D252" s="2" t="s">
        <v>604</v>
      </c>
      <c r="E252" s="2"/>
      <c r="F252" s="2" t="s">
        <v>150</v>
      </c>
      <c r="G252" s="2" t="s">
        <v>67</v>
      </c>
      <c r="H252" s="11" t="s">
        <v>22</v>
      </c>
      <c r="I252" s="2" t="s">
        <v>605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">
        <v>252.0</v>
      </c>
      <c r="B253" s="3" t="s">
        <v>41</v>
      </c>
      <c r="C253" s="4">
        <v>43990.0</v>
      </c>
      <c r="D253" s="2" t="s">
        <v>606</v>
      </c>
      <c r="E253" s="2">
        <v>28.0</v>
      </c>
      <c r="F253" s="2" t="s">
        <v>607</v>
      </c>
      <c r="G253" s="2" t="s">
        <v>67</v>
      </c>
      <c r="H253" s="11" t="s">
        <v>22</v>
      </c>
      <c r="I253" s="2" t="s">
        <v>608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">
        <v>253.0</v>
      </c>
      <c r="B254" s="3" t="s">
        <v>35</v>
      </c>
      <c r="C254" s="4">
        <v>43991.0</v>
      </c>
      <c r="D254" s="2" t="s">
        <v>609</v>
      </c>
      <c r="E254" s="2"/>
      <c r="F254" s="2" t="s">
        <v>35</v>
      </c>
      <c r="G254" s="2" t="s">
        <v>67</v>
      </c>
      <c r="H254" s="11" t="s">
        <v>22</v>
      </c>
      <c r="I254" s="43" t="s">
        <v>610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">
        <v>254.0</v>
      </c>
      <c r="B255" s="2" t="s">
        <v>131</v>
      </c>
      <c r="C255" s="4">
        <v>43992.0</v>
      </c>
      <c r="D255" s="2" t="s">
        <v>611</v>
      </c>
      <c r="E255" s="2"/>
      <c r="F255" s="2" t="s">
        <v>612</v>
      </c>
      <c r="G255" s="2" t="s">
        <v>67</v>
      </c>
      <c r="H255" s="11" t="s">
        <v>22</v>
      </c>
      <c r="I255" s="2" t="s">
        <v>613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">
        <v>255.0</v>
      </c>
      <c r="B256" s="3" t="s">
        <v>35</v>
      </c>
      <c r="C256" s="62">
        <v>43993.0</v>
      </c>
      <c r="D256" s="2" t="s">
        <v>28</v>
      </c>
      <c r="E256" s="29"/>
      <c r="F256" s="2" t="s">
        <v>75</v>
      </c>
      <c r="G256" s="2" t="s">
        <v>67</v>
      </c>
      <c r="H256" s="11" t="s">
        <v>22</v>
      </c>
      <c r="I256" s="2" t="s">
        <v>614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">
        <v>256.0</v>
      </c>
      <c r="B257" s="3" t="s">
        <v>35</v>
      </c>
      <c r="C257" s="4">
        <v>43993.0</v>
      </c>
      <c r="D257" s="2" t="s">
        <v>28</v>
      </c>
      <c r="E257" s="2"/>
      <c r="F257" s="2" t="s">
        <v>75</v>
      </c>
      <c r="G257" s="2" t="s">
        <v>67</v>
      </c>
      <c r="H257" s="11" t="s">
        <v>22</v>
      </c>
      <c r="I257" s="72" t="s">
        <v>614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15">
        <v>257.0</v>
      </c>
      <c r="B258" s="3" t="s">
        <v>35</v>
      </c>
      <c r="C258" s="4">
        <v>43993.0</v>
      </c>
      <c r="D258" s="2" t="s">
        <v>28</v>
      </c>
      <c r="E258" s="2"/>
      <c r="F258" s="2" t="s">
        <v>75</v>
      </c>
      <c r="G258" s="2" t="s">
        <v>67</v>
      </c>
      <c r="H258" s="11" t="s">
        <v>22</v>
      </c>
      <c r="I258" s="41" t="s">
        <v>614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">
        <v>258.0</v>
      </c>
      <c r="B259" s="3" t="s">
        <v>9</v>
      </c>
      <c r="C259" s="4">
        <v>43994.0</v>
      </c>
      <c r="D259" s="2" t="s">
        <v>615</v>
      </c>
      <c r="E259" s="2"/>
      <c r="F259" s="2" t="s">
        <v>616</v>
      </c>
      <c r="G259" s="2" t="s">
        <v>67</v>
      </c>
      <c r="H259" s="11" t="s">
        <v>22</v>
      </c>
      <c r="I259" s="2" t="s">
        <v>617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">
        <v>259.0</v>
      </c>
      <c r="B260" s="3" t="s">
        <v>9</v>
      </c>
      <c r="C260" s="4">
        <v>43995.0</v>
      </c>
      <c r="D260" s="2" t="s">
        <v>28</v>
      </c>
      <c r="E260" s="2"/>
      <c r="F260" s="2" t="s">
        <v>618</v>
      </c>
      <c r="G260" s="2" t="s">
        <v>21</v>
      </c>
      <c r="H260" s="11" t="s">
        <v>22</v>
      </c>
      <c r="I260" s="43" t="s">
        <v>619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">
        <v>260.0</v>
      </c>
      <c r="B261" s="3" t="s">
        <v>41</v>
      </c>
      <c r="C261" s="4">
        <v>43996.0</v>
      </c>
      <c r="D261" s="2" t="s">
        <v>28</v>
      </c>
      <c r="E261" s="2"/>
      <c r="F261" s="2" t="s">
        <v>122</v>
      </c>
      <c r="G261" s="2" t="s">
        <v>12</v>
      </c>
      <c r="H261" s="11" t="s">
        <v>22</v>
      </c>
      <c r="I261" s="2" t="s">
        <v>620</v>
      </c>
      <c r="J261" s="7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">
        <v>261.0</v>
      </c>
      <c r="B262" s="3" t="s">
        <v>35</v>
      </c>
      <c r="C262" s="4">
        <v>43996.0</v>
      </c>
      <c r="D262" s="2" t="s">
        <v>28</v>
      </c>
      <c r="E262" s="2"/>
      <c r="F262" s="2" t="s">
        <v>621</v>
      </c>
      <c r="G262" s="2" t="s">
        <v>67</v>
      </c>
      <c r="H262" s="11" t="s">
        <v>22</v>
      </c>
      <c r="I262" s="2" t="s">
        <v>622</v>
      </c>
      <c r="J262" s="7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">
        <v>262.0</v>
      </c>
      <c r="B263" s="2" t="s">
        <v>130</v>
      </c>
      <c r="C263" s="4">
        <v>43997.0</v>
      </c>
      <c r="D263" s="2" t="s">
        <v>623</v>
      </c>
      <c r="E263" s="2"/>
      <c r="F263" s="2" t="s">
        <v>624</v>
      </c>
      <c r="G263" s="2" t="s">
        <v>67</v>
      </c>
      <c r="H263" s="11" t="s">
        <v>22</v>
      </c>
      <c r="I263" s="2" t="s">
        <v>625</v>
      </c>
      <c r="J263" s="7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">
        <v>263.0</v>
      </c>
      <c r="B264" s="2" t="s">
        <v>125</v>
      </c>
      <c r="C264" s="4">
        <v>43999.0</v>
      </c>
      <c r="D264" s="2" t="s">
        <v>626</v>
      </c>
      <c r="E264" s="2"/>
      <c r="F264" s="2" t="s">
        <v>627</v>
      </c>
      <c r="G264" s="2" t="s">
        <v>21</v>
      </c>
      <c r="H264" s="11" t="s">
        <v>22</v>
      </c>
      <c r="I264" s="41" t="s">
        <v>628</v>
      </c>
      <c r="J264" s="7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">
        <v>264.0</v>
      </c>
      <c r="B265" s="2" t="s">
        <v>58</v>
      </c>
      <c r="C265" s="4">
        <v>43999.0</v>
      </c>
      <c r="D265" s="2" t="s">
        <v>629</v>
      </c>
      <c r="E265" s="2"/>
      <c r="F265" s="2" t="s">
        <v>119</v>
      </c>
      <c r="G265" s="2" t="s">
        <v>67</v>
      </c>
      <c r="H265" s="11" t="s">
        <v>22</v>
      </c>
      <c r="I265" s="41" t="s">
        <v>630</v>
      </c>
      <c r="J265" s="7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">
        <v>265.0</v>
      </c>
      <c r="B266" s="2" t="s">
        <v>58</v>
      </c>
      <c r="C266" s="4">
        <v>43999.0</v>
      </c>
      <c r="D266" s="2" t="s">
        <v>631</v>
      </c>
      <c r="E266" s="2"/>
      <c r="F266" s="2" t="s">
        <v>119</v>
      </c>
      <c r="G266" s="2" t="s">
        <v>67</v>
      </c>
      <c r="H266" s="11" t="s">
        <v>22</v>
      </c>
      <c r="I266" s="2" t="s">
        <v>630</v>
      </c>
      <c r="J266" s="7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">
        <v>266.0</v>
      </c>
      <c r="B267" s="2" t="s">
        <v>78</v>
      </c>
      <c r="C267" s="4">
        <v>44000.0</v>
      </c>
      <c r="D267" s="2" t="s">
        <v>632</v>
      </c>
      <c r="E267" s="2"/>
      <c r="F267" s="2" t="s">
        <v>263</v>
      </c>
      <c r="G267" s="2" t="s">
        <v>67</v>
      </c>
      <c r="H267" s="11" t="s">
        <v>22</v>
      </c>
      <c r="I267" s="2" t="s">
        <v>633</v>
      </c>
      <c r="J267" s="7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15">
        <v>267.0</v>
      </c>
      <c r="B268" s="3" t="s">
        <v>9</v>
      </c>
      <c r="C268" s="4">
        <v>44000.0</v>
      </c>
      <c r="D268" s="2" t="s">
        <v>634</v>
      </c>
      <c r="E268" s="2">
        <v>25.0</v>
      </c>
      <c r="F268" s="2" t="s">
        <v>618</v>
      </c>
      <c r="G268" s="2" t="s">
        <v>67</v>
      </c>
      <c r="H268" s="11" t="s">
        <v>22</v>
      </c>
      <c r="I268" s="2" t="s">
        <v>635</v>
      </c>
      <c r="J268" s="7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">
        <v>268.0</v>
      </c>
      <c r="B269" s="2" t="s">
        <v>54</v>
      </c>
      <c r="C269" s="4">
        <v>44003.0</v>
      </c>
      <c r="D269" s="2" t="s">
        <v>636</v>
      </c>
      <c r="E269" s="2"/>
      <c r="F269" s="2" t="s">
        <v>637</v>
      </c>
      <c r="G269" s="2" t="s">
        <v>21</v>
      </c>
      <c r="H269" s="11" t="s">
        <v>22</v>
      </c>
      <c r="I269" s="41" t="s">
        <v>638</v>
      </c>
      <c r="J269" s="7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">
        <v>269.0</v>
      </c>
      <c r="B270" s="3" t="s">
        <v>36</v>
      </c>
      <c r="C270" s="4">
        <v>44003.0</v>
      </c>
      <c r="D270" s="2" t="s">
        <v>28</v>
      </c>
      <c r="E270" s="2"/>
      <c r="F270" s="2" t="s">
        <v>325</v>
      </c>
      <c r="G270" s="2" t="s">
        <v>21</v>
      </c>
      <c r="H270" s="11" t="s">
        <v>22</v>
      </c>
      <c r="I270" s="41" t="s">
        <v>639</v>
      </c>
      <c r="J270" s="7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">
        <v>270.0</v>
      </c>
      <c r="B271" s="3" t="s">
        <v>36</v>
      </c>
      <c r="C271" s="4">
        <v>44003.0</v>
      </c>
      <c r="D271" s="2" t="s">
        <v>28</v>
      </c>
      <c r="E271" s="2"/>
      <c r="F271" s="2" t="s">
        <v>325</v>
      </c>
      <c r="G271" s="2" t="s">
        <v>21</v>
      </c>
      <c r="H271" s="11" t="s">
        <v>22</v>
      </c>
      <c r="I271" s="41" t="s">
        <v>639</v>
      </c>
      <c r="J271" s="7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">
        <v>271.0</v>
      </c>
      <c r="B272" s="3" t="s">
        <v>36</v>
      </c>
      <c r="C272" s="4">
        <v>44003.0</v>
      </c>
      <c r="D272" s="2" t="s">
        <v>28</v>
      </c>
      <c r="E272" s="2"/>
      <c r="F272" s="2" t="s">
        <v>325</v>
      </c>
      <c r="G272" s="2" t="s">
        <v>21</v>
      </c>
      <c r="H272" s="11" t="s">
        <v>22</v>
      </c>
      <c r="I272" s="41" t="s">
        <v>639</v>
      </c>
      <c r="J272" s="7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">
        <v>272.0</v>
      </c>
      <c r="B273" s="3" t="s">
        <v>36</v>
      </c>
      <c r="C273" s="4">
        <v>44003.0</v>
      </c>
      <c r="D273" s="2" t="s">
        <v>28</v>
      </c>
      <c r="E273" s="2"/>
      <c r="F273" s="2" t="s">
        <v>325</v>
      </c>
      <c r="G273" s="2" t="s">
        <v>21</v>
      </c>
      <c r="H273" s="11" t="s">
        <v>22</v>
      </c>
      <c r="I273" s="41" t="s">
        <v>639</v>
      </c>
      <c r="J273" s="7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">
        <v>273.0</v>
      </c>
      <c r="B274" s="3" t="s">
        <v>36</v>
      </c>
      <c r="C274" s="4">
        <v>44003.0</v>
      </c>
      <c r="D274" s="2" t="s">
        <v>28</v>
      </c>
      <c r="E274" s="2"/>
      <c r="F274" s="2" t="s">
        <v>325</v>
      </c>
      <c r="G274" s="2" t="s">
        <v>21</v>
      </c>
      <c r="H274" s="11" t="s">
        <v>22</v>
      </c>
      <c r="I274" s="41" t="s">
        <v>639</v>
      </c>
      <c r="J274" s="7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">
        <v>274.0</v>
      </c>
      <c r="B275" s="3" t="s">
        <v>36</v>
      </c>
      <c r="C275" s="4">
        <v>44003.0</v>
      </c>
      <c r="D275" s="2" t="s">
        <v>28</v>
      </c>
      <c r="E275" s="2"/>
      <c r="F275" s="2" t="s">
        <v>325</v>
      </c>
      <c r="G275" s="2" t="s">
        <v>21</v>
      </c>
      <c r="H275" s="11" t="s">
        <v>22</v>
      </c>
      <c r="I275" s="41" t="s">
        <v>639</v>
      </c>
      <c r="J275" s="7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">
        <v>275.0</v>
      </c>
      <c r="B276" s="3" t="s">
        <v>9</v>
      </c>
      <c r="C276" s="4">
        <v>44006.0</v>
      </c>
      <c r="D276" s="2" t="s">
        <v>640</v>
      </c>
      <c r="E276" s="2"/>
      <c r="F276" s="2" t="s">
        <v>641</v>
      </c>
      <c r="G276" s="2" t="s">
        <v>21</v>
      </c>
      <c r="H276" s="11" t="s">
        <v>22</v>
      </c>
      <c r="I276" s="41" t="s">
        <v>642</v>
      </c>
      <c r="J276" s="7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15">
        <v>276.0</v>
      </c>
      <c r="B277" s="2" t="s">
        <v>24</v>
      </c>
      <c r="C277" s="4">
        <v>44007.0</v>
      </c>
      <c r="D277" s="2" t="s">
        <v>643</v>
      </c>
      <c r="E277" s="2"/>
      <c r="F277" s="2" t="s">
        <v>24</v>
      </c>
      <c r="G277" s="2" t="s">
        <v>67</v>
      </c>
      <c r="H277" s="11" t="s">
        <v>22</v>
      </c>
      <c r="I277" s="2" t="s">
        <v>644</v>
      </c>
      <c r="J277" s="7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">
        <v>277.0</v>
      </c>
      <c r="B278" s="2" t="s">
        <v>58</v>
      </c>
      <c r="C278" s="4">
        <v>44008.0</v>
      </c>
      <c r="D278" s="2" t="s">
        <v>28</v>
      </c>
      <c r="E278" s="2"/>
      <c r="F278" s="2" t="s">
        <v>645</v>
      </c>
      <c r="G278" s="2" t="s">
        <v>67</v>
      </c>
      <c r="H278" s="11" t="s">
        <v>22</v>
      </c>
      <c r="I278" s="41" t="s">
        <v>646</v>
      </c>
      <c r="J278" s="7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">
        <v>278.0</v>
      </c>
      <c r="B279" s="2" t="s">
        <v>54</v>
      </c>
      <c r="C279" s="4">
        <v>44008.0</v>
      </c>
      <c r="D279" s="2" t="s">
        <v>647</v>
      </c>
      <c r="E279" s="2"/>
      <c r="F279" s="2" t="s">
        <v>648</v>
      </c>
      <c r="G279" s="2" t="s">
        <v>67</v>
      </c>
      <c r="H279" s="11" t="s">
        <v>22</v>
      </c>
      <c r="I279" s="2" t="s">
        <v>649</v>
      </c>
      <c r="J279" s="7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">
        <v>279.0</v>
      </c>
      <c r="B280" s="3" t="s">
        <v>63</v>
      </c>
      <c r="C280" s="4">
        <v>44008.0</v>
      </c>
      <c r="D280" s="2" t="s">
        <v>650</v>
      </c>
      <c r="E280" s="2"/>
      <c r="F280" s="2" t="s">
        <v>70</v>
      </c>
      <c r="G280" s="2" t="s">
        <v>21</v>
      </c>
      <c r="H280" s="11" t="s">
        <v>22</v>
      </c>
      <c r="I280" s="41" t="s">
        <v>651</v>
      </c>
      <c r="J280" s="7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">
        <v>280.0</v>
      </c>
      <c r="B281" s="3" t="s">
        <v>63</v>
      </c>
      <c r="C281" s="4">
        <v>44008.0</v>
      </c>
      <c r="D281" s="2" t="s">
        <v>652</v>
      </c>
      <c r="E281" s="2"/>
      <c r="F281" s="2" t="s">
        <v>70</v>
      </c>
      <c r="G281" s="2" t="s">
        <v>21</v>
      </c>
      <c r="H281" s="11" t="s">
        <v>22</v>
      </c>
      <c r="I281" s="2" t="s">
        <v>651</v>
      </c>
      <c r="J281" s="7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">
        <v>281.0</v>
      </c>
      <c r="B282" s="3" t="s">
        <v>18</v>
      </c>
      <c r="C282" s="4">
        <v>44008.0</v>
      </c>
      <c r="D282" s="2" t="s">
        <v>653</v>
      </c>
      <c r="E282" s="2"/>
      <c r="F282" s="2" t="s">
        <v>141</v>
      </c>
      <c r="G282" s="2" t="s">
        <v>21</v>
      </c>
      <c r="H282" s="11" t="s">
        <v>22</v>
      </c>
      <c r="I282" s="2" t="s">
        <v>654</v>
      </c>
      <c r="J282" s="7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">
        <v>282.0</v>
      </c>
      <c r="B283" s="3" t="s">
        <v>35</v>
      </c>
      <c r="C283" s="4">
        <v>44009.0</v>
      </c>
      <c r="D283" s="2" t="s">
        <v>655</v>
      </c>
      <c r="E283" s="2"/>
      <c r="F283" s="2" t="s">
        <v>656</v>
      </c>
      <c r="G283" s="2" t="s">
        <v>12</v>
      </c>
      <c r="H283" s="2" t="s">
        <v>13</v>
      </c>
      <c r="I283" s="43" t="s">
        <v>657</v>
      </c>
      <c r="J283" s="7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">
        <v>283.0</v>
      </c>
      <c r="B284" s="3" t="s">
        <v>35</v>
      </c>
      <c r="C284" s="4">
        <v>44010.0</v>
      </c>
      <c r="D284" s="2" t="s">
        <v>28</v>
      </c>
      <c r="E284" s="2"/>
      <c r="F284" s="2" t="s">
        <v>656</v>
      </c>
      <c r="G284" s="2" t="s">
        <v>67</v>
      </c>
      <c r="H284" s="11" t="s">
        <v>22</v>
      </c>
      <c r="I284" s="2" t="s">
        <v>658</v>
      </c>
      <c r="J284" s="7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">
        <v>284.0</v>
      </c>
      <c r="B285" s="3" t="s">
        <v>35</v>
      </c>
      <c r="C285" s="4">
        <v>44011.0</v>
      </c>
      <c r="D285" s="2" t="s">
        <v>28</v>
      </c>
      <c r="E285" s="2"/>
      <c r="F285" s="2" t="s">
        <v>75</v>
      </c>
      <c r="G285" s="2" t="s">
        <v>67</v>
      </c>
      <c r="H285" s="11" t="s">
        <v>22</v>
      </c>
      <c r="I285" s="43" t="s">
        <v>659</v>
      </c>
      <c r="J285" s="7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">
        <v>285.0</v>
      </c>
      <c r="B286" s="3" t="s">
        <v>35</v>
      </c>
      <c r="C286" s="4">
        <v>44011.0</v>
      </c>
      <c r="D286" s="2" t="s">
        <v>28</v>
      </c>
      <c r="E286" s="2"/>
      <c r="F286" s="2" t="s">
        <v>75</v>
      </c>
      <c r="G286" s="2" t="s">
        <v>67</v>
      </c>
      <c r="H286" s="11" t="s">
        <v>22</v>
      </c>
      <c r="I286" s="2" t="s">
        <v>659</v>
      </c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">
        <v>286.0</v>
      </c>
      <c r="B287" s="3" t="s">
        <v>35</v>
      </c>
      <c r="C287" s="4">
        <v>44011.0</v>
      </c>
      <c r="D287" s="2" t="s">
        <v>28</v>
      </c>
      <c r="E287" s="2"/>
      <c r="F287" s="2" t="s">
        <v>75</v>
      </c>
      <c r="G287" s="2" t="s">
        <v>67</v>
      </c>
      <c r="H287" s="11" t="s">
        <v>22</v>
      </c>
      <c r="I287" s="2" t="s">
        <v>659</v>
      </c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">
        <v>287.0</v>
      </c>
      <c r="B288" s="2" t="s">
        <v>87</v>
      </c>
      <c r="C288" s="4">
        <v>44011.0</v>
      </c>
      <c r="D288" s="2" t="s">
        <v>28</v>
      </c>
      <c r="E288" s="2"/>
      <c r="F288" s="2" t="s">
        <v>480</v>
      </c>
      <c r="G288" s="2" t="s">
        <v>12</v>
      </c>
      <c r="H288" s="2" t="s">
        <v>13</v>
      </c>
      <c r="I288" s="2" t="s">
        <v>660</v>
      </c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">
        <v>288.0</v>
      </c>
      <c r="B289" s="2" t="s">
        <v>87</v>
      </c>
      <c r="C289" s="4">
        <v>44011.0</v>
      </c>
      <c r="D289" s="2" t="s">
        <v>28</v>
      </c>
      <c r="E289" s="2"/>
      <c r="F289" s="2" t="s">
        <v>360</v>
      </c>
      <c r="G289" s="2" t="s">
        <v>67</v>
      </c>
      <c r="H289" s="11" t="s">
        <v>22</v>
      </c>
      <c r="I289" s="2" t="s">
        <v>661</v>
      </c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">
        <v>289.0</v>
      </c>
      <c r="B290" s="3" t="s">
        <v>53</v>
      </c>
      <c r="C290" s="4">
        <v>44011.0</v>
      </c>
      <c r="D290" s="2" t="s">
        <v>662</v>
      </c>
      <c r="E290" s="2">
        <v>35.0</v>
      </c>
      <c r="F290" s="2" t="s">
        <v>663</v>
      </c>
      <c r="G290" s="2" t="s">
        <v>67</v>
      </c>
      <c r="H290" s="11" t="s">
        <v>22</v>
      </c>
      <c r="I290" s="2" t="s">
        <v>664</v>
      </c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">
        <v>290.0</v>
      </c>
      <c r="B291" s="3" t="s">
        <v>35</v>
      </c>
      <c r="C291" s="4">
        <v>44012.0</v>
      </c>
      <c r="D291" s="2" t="s">
        <v>28</v>
      </c>
      <c r="E291" s="2"/>
      <c r="F291" s="2" t="s">
        <v>428</v>
      </c>
      <c r="G291" s="2" t="s">
        <v>21</v>
      </c>
      <c r="H291" s="11" t="s">
        <v>22</v>
      </c>
      <c r="I291" s="2" t="s">
        <v>665</v>
      </c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15">
        <v>291.0</v>
      </c>
      <c r="B292" s="3" t="s">
        <v>36</v>
      </c>
      <c r="C292" s="4">
        <v>44014.0</v>
      </c>
      <c r="D292" s="2" t="s">
        <v>666</v>
      </c>
      <c r="E292" s="2">
        <v>30.0</v>
      </c>
      <c r="F292" s="2" t="s">
        <v>667</v>
      </c>
      <c r="G292" s="2" t="s">
        <v>67</v>
      </c>
      <c r="H292" s="2" t="s">
        <v>62</v>
      </c>
      <c r="I292" s="2" t="s">
        <v>668</v>
      </c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">
        <v>292.0</v>
      </c>
      <c r="B293" s="3" t="s">
        <v>35</v>
      </c>
      <c r="C293" s="4">
        <v>44015.0</v>
      </c>
      <c r="D293" s="2" t="s">
        <v>28</v>
      </c>
      <c r="E293" s="2"/>
      <c r="F293" s="2" t="s">
        <v>669</v>
      </c>
      <c r="G293" s="2" t="s">
        <v>21</v>
      </c>
      <c r="H293" s="11" t="s">
        <v>22</v>
      </c>
      <c r="I293" s="2" t="s">
        <v>670</v>
      </c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">
        <v>293.0</v>
      </c>
      <c r="B294" s="3" t="s">
        <v>35</v>
      </c>
      <c r="C294" s="4">
        <v>44015.0</v>
      </c>
      <c r="D294" s="2" t="s">
        <v>28</v>
      </c>
      <c r="E294" s="2"/>
      <c r="F294" s="2" t="s">
        <v>669</v>
      </c>
      <c r="G294" s="2" t="s">
        <v>21</v>
      </c>
      <c r="H294" s="11" t="s">
        <v>22</v>
      </c>
      <c r="I294" s="2" t="s">
        <v>670</v>
      </c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">
        <v>294.0</v>
      </c>
      <c r="B295" s="3" t="s">
        <v>35</v>
      </c>
      <c r="C295" s="4">
        <v>44015.0</v>
      </c>
      <c r="D295" s="2" t="s">
        <v>28</v>
      </c>
      <c r="E295" s="2"/>
      <c r="F295" s="2" t="s">
        <v>669</v>
      </c>
      <c r="G295" s="2" t="s">
        <v>21</v>
      </c>
      <c r="H295" s="11" t="s">
        <v>22</v>
      </c>
      <c r="I295" s="2" t="s">
        <v>670</v>
      </c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">
        <v>295.0</v>
      </c>
      <c r="B296" s="3" t="s">
        <v>35</v>
      </c>
      <c r="C296" s="4">
        <v>44015.0</v>
      </c>
      <c r="D296" s="2" t="s">
        <v>28</v>
      </c>
      <c r="E296" s="2"/>
      <c r="F296" s="2" t="s">
        <v>669</v>
      </c>
      <c r="G296" s="2" t="s">
        <v>21</v>
      </c>
      <c r="H296" s="11" t="s">
        <v>22</v>
      </c>
      <c r="I296" s="2" t="s">
        <v>670</v>
      </c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">
        <v>296.0</v>
      </c>
      <c r="B297" s="3" t="s">
        <v>35</v>
      </c>
      <c r="C297" s="4">
        <v>44015.0</v>
      </c>
      <c r="D297" s="2" t="s">
        <v>28</v>
      </c>
      <c r="E297" s="2"/>
      <c r="F297" s="2" t="s">
        <v>669</v>
      </c>
      <c r="G297" s="2" t="s">
        <v>21</v>
      </c>
      <c r="H297" s="11" t="s">
        <v>22</v>
      </c>
      <c r="I297" s="43" t="s">
        <v>670</v>
      </c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">
        <v>297.0</v>
      </c>
      <c r="B298" s="3" t="s">
        <v>53</v>
      </c>
      <c r="C298" s="4">
        <v>44016.0</v>
      </c>
      <c r="D298" s="2" t="s">
        <v>671</v>
      </c>
      <c r="E298" s="2"/>
      <c r="F298" s="2" t="s">
        <v>672</v>
      </c>
      <c r="G298" s="2" t="s">
        <v>67</v>
      </c>
      <c r="H298" s="11" t="s">
        <v>22</v>
      </c>
      <c r="I298" s="43" t="s">
        <v>673</v>
      </c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">
        <v>298.0</v>
      </c>
      <c r="B299" s="3" t="s">
        <v>35</v>
      </c>
      <c r="C299" s="4">
        <v>44017.0</v>
      </c>
      <c r="D299" s="2" t="s">
        <v>674</v>
      </c>
      <c r="E299" s="2">
        <v>35.0</v>
      </c>
      <c r="F299" s="2" t="s">
        <v>675</v>
      </c>
      <c r="G299" s="2" t="s">
        <v>67</v>
      </c>
      <c r="H299" s="11" t="s">
        <v>22</v>
      </c>
      <c r="I299" s="43" t="s">
        <v>676</v>
      </c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">
        <v>299.0</v>
      </c>
      <c r="B300" s="3" t="s">
        <v>35</v>
      </c>
      <c r="C300" s="4">
        <v>44017.0</v>
      </c>
      <c r="D300" s="2" t="s">
        <v>677</v>
      </c>
      <c r="E300" s="2"/>
      <c r="F300" s="2" t="s">
        <v>675</v>
      </c>
      <c r="G300" s="2" t="s">
        <v>67</v>
      </c>
      <c r="H300" s="2" t="s">
        <v>62</v>
      </c>
      <c r="I300" s="43" t="s">
        <v>676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">
        <v>300.0</v>
      </c>
      <c r="B301" s="2" t="s">
        <v>97</v>
      </c>
      <c r="C301" s="4">
        <v>44017.0</v>
      </c>
      <c r="D301" s="2" t="s">
        <v>678</v>
      </c>
      <c r="E301" s="2">
        <v>45.0</v>
      </c>
      <c r="F301" s="2" t="s">
        <v>438</v>
      </c>
      <c r="G301" s="2" t="s">
        <v>67</v>
      </c>
      <c r="H301" s="11" t="s">
        <v>22</v>
      </c>
      <c r="I301" s="43" t="s">
        <v>679</v>
      </c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">
        <v>301.0</v>
      </c>
      <c r="B302" s="3" t="s">
        <v>64</v>
      </c>
      <c r="C302" s="4">
        <v>44017.0</v>
      </c>
      <c r="D302" s="2" t="s">
        <v>680</v>
      </c>
      <c r="E302" s="2"/>
      <c r="F302" s="2" t="s">
        <v>681</v>
      </c>
      <c r="G302" s="2" t="s">
        <v>67</v>
      </c>
      <c r="H302" s="11" t="s">
        <v>22</v>
      </c>
      <c r="I302" s="43" t="s">
        <v>682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">
        <v>302.0</v>
      </c>
      <c r="B303" s="2" t="s">
        <v>125</v>
      </c>
      <c r="C303" s="4">
        <v>44018.0</v>
      </c>
      <c r="D303" s="2" t="s">
        <v>683</v>
      </c>
      <c r="E303" s="2">
        <v>41.0</v>
      </c>
      <c r="F303" s="2" t="s">
        <v>684</v>
      </c>
      <c r="G303" s="2" t="s">
        <v>67</v>
      </c>
      <c r="H303" s="11" t="s">
        <v>22</v>
      </c>
      <c r="I303" s="43" t="s">
        <v>685</v>
      </c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">
        <v>303.0</v>
      </c>
      <c r="B304" s="3" t="s">
        <v>36</v>
      </c>
      <c r="C304" s="4">
        <v>44018.0</v>
      </c>
      <c r="D304" s="2" t="s">
        <v>28</v>
      </c>
      <c r="E304" s="2"/>
      <c r="F304" s="2" t="s">
        <v>686</v>
      </c>
      <c r="G304" s="2" t="s">
        <v>21</v>
      </c>
      <c r="H304" s="11" t="s">
        <v>22</v>
      </c>
      <c r="I304" s="43" t="s">
        <v>687</v>
      </c>
      <c r="J304" s="23" t="s">
        <v>688</v>
      </c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">
        <v>304.0</v>
      </c>
      <c r="B305" s="3" t="s">
        <v>36</v>
      </c>
      <c r="C305" s="4">
        <v>44018.0</v>
      </c>
      <c r="D305" s="2" t="s">
        <v>28</v>
      </c>
      <c r="E305" s="2"/>
      <c r="F305" s="2" t="s">
        <v>686</v>
      </c>
      <c r="G305" s="2" t="s">
        <v>21</v>
      </c>
      <c r="H305" s="11" t="s">
        <v>22</v>
      </c>
      <c r="I305" s="43" t="s">
        <v>687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">
        <v>305.0</v>
      </c>
      <c r="B306" s="3" t="s">
        <v>36</v>
      </c>
      <c r="C306" s="4">
        <v>44018.0</v>
      </c>
      <c r="D306" s="2" t="s">
        <v>28</v>
      </c>
      <c r="E306" s="2"/>
      <c r="F306" s="2" t="s">
        <v>686</v>
      </c>
      <c r="G306" s="2" t="s">
        <v>21</v>
      </c>
      <c r="H306" s="11" t="s">
        <v>22</v>
      </c>
      <c r="I306" s="43" t="s">
        <v>687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">
        <v>306.0</v>
      </c>
      <c r="B307" s="3" t="s">
        <v>36</v>
      </c>
      <c r="C307" s="4">
        <v>44018.0</v>
      </c>
      <c r="D307" s="2" t="s">
        <v>28</v>
      </c>
      <c r="E307" s="2"/>
      <c r="F307" s="2" t="s">
        <v>686</v>
      </c>
      <c r="G307" s="2" t="s">
        <v>21</v>
      </c>
      <c r="H307" s="11" t="s">
        <v>22</v>
      </c>
      <c r="I307" s="43" t="s">
        <v>687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">
        <v>307.0</v>
      </c>
      <c r="B308" s="3" t="s">
        <v>36</v>
      </c>
      <c r="C308" s="4">
        <v>44018.0</v>
      </c>
      <c r="D308" s="2" t="s">
        <v>28</v>
      </c>
      <c r="E308" s="2"/>
      <c r="F308" s="2" t="s">
        <v>686</v>
      </c>
      <c r="G308" s="2" t="s">
        <v>21</v>
      </c>
      <c r="H308" s="11" t="s">
        <v>22</v>
      </c>
      <c r="I308" s="43" t="s">
        <v>687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">
        <v>308.0</v>
      </c>
      <c r="B309" s="3" t="s">
        <v>36</v>
      </c>
      <c r="C309" s="4">
        <v>44018.0</v>
      </c>
      <c r="D309" s="2" t="s">
        <v>28</v>
      </c>
      <c r="E309" s="2"/>
      <c r="F309" s="2" t="s">
        <v>686</v>
      </c>
      <c r="G309" s="2" t="s">
        <v>21</v>
      </c>
      <c r="H309" s="11" t="s">
        <v>22</v>
      </c>
      <c r="I309" s="43" t="s">
        <v>687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">
        <v>309.0</v>
      </c>
      <c r="B310" s="3" t="s">
        <v>63</v>
      </c>
      <c r="C310" s="4">
        <v>44019.0</v>
      </c>
      <c r="D310" s="2" t="s">
        <v>689</v>
      </c>
      <c r="E310" s="2"/>
      <c r="F310" s="2" t="s">
        <v>122</v>
      </c>
      <c r="G310" s="2" t="s">
        <v>21</v>
      </c>
      <c r="H310" s="11" t="s">
        <v>22</v>
      </c>
      <c r="I310" s="43" t="s">
        <v>690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">
        <v>310.0</v>
      </c>
      <c r="B311" s="3" t="s">
        <v>35</v>
      </c>
      <c r="C311" s="4">
        <v>44020.0</v>
      </c>
      <c r="D311" s="2" t="s">
        <v>691</v>
      </c>
      <c r="E311" s="2">
        <v>39.0</v>
      </c>
      <c r="F311" s="2" t="s">
        <v>692</v>
      </c>
      <c r="G311" s="2" t="s">
        <v>67</v>
      </c>
      <c r="H311" s="11" t="s">
        <v>22</v>
      </c>
      <c r="I311" s="43" t="s">
        <v>693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">
        <v>311.0</v>
      </c>
      <c r="B312" s="3" t="s">
        <v>35</v>
      </c>
      <c r="C312" s="4">
        <v>44020.0</v>
      </c>
      <c r="D312" s="2" t="s">
        <v>694</v>
      </c>
      <c r="E312" s="2"/>
      <c r="F312" s="2" t="s">
        <v>695</v>
      </c>
      <c r="G312" s="2" t="s">
        <v>67</v>
      </c>
      <c r="H312" s="11" t="s">
        <v>22</v>
      </c>
      <c r="I312" s="43" t="s">
        <v>696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">
        <v>312.0</v>
      </c>
      <c r="B313" s="3" t="s">
        <v>41</v>
      </c>
      <c r="C313" s="4">
        <v>44020.0</v>
      </c>
      <c r="D313" s="2" t="s">
        <v>697</v>
      </c>
      <c r="E313" s="2"/>
      <c r="F313" s="2" t="s">
        <v>698</v>
      </c>
      <c r="G313" s="2" t="s">
        <v>67</v>
      </c>
      <c r="H313" s="11" t="s">
        <v>22</v>
      </c>
      <c r="I313" s="43" t="s">
        <v>699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">
        <v>313.0</v>
      </c>
      <c r="B314" s="2" t="s">
        <v>87</v>
      </c>
      <c r="C314" s="4">
        <v>44020.0</v>
      </c>
      <c r="D314" s="2" t="s">
        <v>28</v>
      </c>
      <c r="E314" s="2"/>
      <c r="F314" s="2" t="s">
        <v>700</v>
      </c>
      <c r="G314" s="2" t="s">
        <v>21</v>
      </c>
      <c r="H314" s="11" t="s">
        <v>22</v>
      </c>
      <c r="I314" s="43" t="s">
        <v>701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">
        <v>314.0</v>
      </c>
      <c r="B315" s="3" t="s">
        <v>53</v>
      </c>
      <c r="C315" s="4">
        <v>44020.0</v>
      </c>
      <c r="D315" s="2" t="s">
        <v>28</v>
      </c>
      <c r="E315" s="2"/>
      <c r="F315" s="2" t="s">
        <v>202</v>
      </c>
      <c r="G315" s="2" t="s">
        <v>67</v>
      </c>
      <c r="H315" s="11" t="s">
        <v>22</v>
      </c>
      <c r="I315" s="43" t="s">
        <v>702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">
        <v>315.0</v>
      </c>
      <c r="B316" s="3" t="s">
        <v>35</v>
      </c>
      <c r="C316" s="4">
        <v>44020.0</v>
      </c>
      <c r="D316" s="2" t="s">
        <v>703</v>
      </c>
      <c r="E316" s="2">
        <v>38.0</v>
      </c>
      <c r="F316" s="2" t="s">
        <v>704</v>
      </c>
      <c r="G316" s="2" t="s">
        <v>21</v>
      </c>
      <c r="H316" s="11" t="s">
        <v>22</v>
      </c>
      <c r="I316" s="43" t="s">
        <v>705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15">
        <v>316.0</v>
      </c>
      <c r="B317" s="3" t="s">
        <v>35</v>
      </c>
      <c r="C317" s="4">
        <v>44021.0</v>
      </c>
      <c r="D317" s="2" t="s">
        <v>706</v>
      </c>
      <c r="E317" s="2"/>
      <c r="F317" s="2" t="s">
        <v>707</v>
      </c>
      <c r="G317" s="2" t="s">
        <v>67</v>
      </c>
      <c r="H317" s="2" t="s">
        <v>62</v>
      </c>
      <c r="I317" s="74" t="s">
        <v>708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">
        <v>317.0</v>
      </c>
      <c r="B318" s="2" t="s">
        <v>72</v>
      </c>
      <c r="C318" s="4">
        <v>44024.0</v>
      </c>
      <c r="D318" s="2" t="s">
        <v>709</v>
      </c>
      <c r="E318" s="2">
        <v>52.0</v>
      </c>
      <c r="F318" s="2" t="s">
        <v>710</v>
      </c>
      <c r="G318" s="2" t="s">
        <v>21</v>
      </c>
      <c r="H318" s="11" t="s">
        <v>22</v>
      </c>
      <c r="I318" s="67" t="s">
        <v>711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">
        <v>318.0</v>
      </c>
      <c r="B319" s="3" t="s">
        <v>41</v>
      </c>
      <c r="C319" s="4">
        <v>44024.0</v>
      </c>
      <c r="D319" s="2" t="s">
        <v>712</v>
      </c>
      <c r="E319" s="2"/>
      <c r="F319" s="2" t="s">
        <v>713</v>
      </c>
      <c r="G319" s="2" t="s">
        <v>21</v>
      </c>
      <c r="H319" s="3" t="s">
        <v>39</v>
      </c>
      <c r="I319" s="67" t="s">
        <v>714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">
        <v>319.0</v>
      </c>
      <c r="B320" s="2" t="s">
        <v>78</v>
      </c>
      <c r="C320" s="4">
        <v>44025.0</v>
      </c>
      <c r="D320" s="2" t="s">
        <v>715</v>
      </c>
      <c r="E320" s="2"/>
      <c r="F320" s="2" t="s">
        <v>716</v>
      </c>
      <c r="G320" s="2" t="s">
        <v>67</v>
      </c>
      <c r="H320" s="11" t="s">
        <v>22</v>
      </c>
      <c r="I320" s="67" t="s">
        <v>717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">
        <v>320.0</v>
      </c>
      <c r="B321" s="3" t="s">
        <v>41</v>
      </c>
      <c r="C321" s="4">
        <v>44026.0</v>
      </c>
      <c r="D321" s="2" t="s">
        <v>28</v>
      </c>
      <c r="E321" s="2"/>
      <c r="F321" s="2" t="s">
        <v>137</v>
      </c>
      <c r="G321" s="2" t="s">
        <v>21</v>
      </c>
      <c r="H321" s="11" t="s">
        <v>22</v>
      </c>
      <c r="I321" s="67" t="s">
        <v>718</v>
      </c>
    </row>
    <row r="322" ht="15.75" customHeight="1">
      <c r="A322" s="2">
        <v>321.0</v>
      </c>
      <c r="B322" s="3" t="s">
        <v>41</v>
      </c>
      <c r="C322" s="4">
        <v>44026.0</v>
      </c>
      <c r="D322" s="2" t="s">
        <v>28</v>
      </c>
      <c r="E322" s="2"/>
      <c r="F322" s="2" t="s">
        <v>137</v>
      </c>
      <c r="G322" s="2" t="s">
        <v>21</v>
      </c>
      <c r="H322" s="11" t="s">
        <v>22</v>
      </c>
      <c r="I322" s="67" t="s">
        <v>718</v>
      </c>
    </row>
    <row r="323" ht="15.75" customHeight="1">
      <c r="A323" s="15">
        <v>322.0</v>
      </c>
      <c r="B323" s="3" t="s">
        <v>9</v>
      </c>
      <c r="C323" s="4">
        <v>44027.0</v>
      </c>
      <c r="D323" s="2" t="s">
        <v>719</v>
      </c>
      <c r="E323" s="2"/>
      <c r="F323" s="2" t="s">
        <v>720</v>
      </c>
      <c r="G323" s="2" t="s">
        <v>67</v>
      </c>
      <c r="H323" s="11" t="s">
        <v>22</v>
      </c>
      <c r="I323" s="67" t="s">
        <v>721</v>
      </c>
    </row>
    <row r="324" ht="15.75" customHeight="1">
      <c r="A324" s="2">
        <v>323.0</v>
      </c>
      <c r="B324" s="3" t="s">
        <v>117</v>
      </c>
      <c r="C324" s="4">
        <v>44032.0</v>
      </c>
      <c r="D324" s="2" t="s">
        <v>722</v>
      </c>
      <c r="E324" s="2">
        <v>45.0</v>
      </c>
      <c r="F324" s="2" t="s">
        <v>205</v>
      </c>
      <c r="G324" s="2" t="s">
        <v>67</v>
      </c>
      <c r="H324" s="11" t="s">
        <v>22</v>
      </c>
      <c r="I324" s="67" t="s">
        <v>723</v>
      </c>
    </row>
    <row r="325" ht="15.75" customHeight="1">
      <c r="A325" s="2">
        <v>324.0</v>
      </c>
      <c r="B325" s="2" t="s">
        <v>72</v>
      </c>
      <c r="C325" s="4">
        <v>44034.0</v>
      </c>
      <c r="D325" s="2" t="s">
        <v>689</v>
      </c>
      <c r="E325" s="2"/>
      <c r="F325" s="2" t="s">
        <v>724</v>
      </c>
      <c r="G325" s="2" t="s">
        <v>21</v>
      </c>
      <c r="H325" s="11" t="s">
        <v>22</v>
      </c>
      <c r="I325" s="43" t="s">
        <v>725</v>
      </c>
    </row>
    <row r="326" ht="15.75" customHeight="1">
      <c r="A326" s="2">
        <v>325.0</v>
      </c>
      <c r="B326" s="3" t="s">
        <v>9</v>
      </c>
      <c r="C326" s="4">
        <v>44035.0</v>
      </c>
      <c r="D326" s="2" t="s">
        <v>28</v>
      </c>
      <c r="E326" s="2"/>
      <c r="F326" s="2" t="s">
        <v>726</v>
      </c>
      <c r="G326" s="2" t="s">
        <v>67</v>
      </c>
      <c r="H326" s="11" t="s">
        <v>22</v>
      </c>
      <c r="I326" s="67" t="s">
        <v>727</v>
      </c>
    </row>
    <row r="327" ht="15.75" customHeight="1">
      <c r="A327" s="15">
        <v>326.0</v>
      </c>
      <c r="B327" s="3" t="s">
        <v>9</v>
      </c>
      <c r="C327" s="4">
        <v>44035.0</v>
      </c>
      <c r="D327" s="2" t="s">
        <v>689</v>
      </c>
      <c r="E327" s="2"/>
      <c r="F327" s="2" t="s">
        <v>726</v>
      </c>
      <c r="G327" s="2" t="s">
        <v>67</v>
      </c>
      <c r="H327" s="11" t="s">
        <v>22</v>
      </c>
      <c r="I327" s="67" t="s">
        <v>727</v>
      </c>
    </row>
    <row r="328" ht="15.75" customHeight="1">
      <c r="A328" s="2">
        <v>327.0</v>
      </c>
      <c r="B328" s="2" t="s">
        <v>78</v>
      </c>
      <c r="C328" s="4">
        <v>44036.0</v>
      </c>
      <c r="D328" s="2" t="s">
        <v>728</v>
      </c>
      <c r="E328" s="2"/>
      <c r="F328" s="2" t="s">
        <v>729</v>
      </c>
      <c r="G328" s="2" t="s">
        <v>67</v>
      </c>
      <c r="H328" s="11" t="s">
        <v>22</v>
      </c>
      <c r="I328" s="67" t="s">
        <v>730</v>
      </c>
    </row>
    <row r="329" ht="15.75" customHeight="1">
      <c r="A329" s="2">
        <v>328.0</v>
      </c>
      <c r="B329" s="3" t="s">
        <v>9</v>
      </c>
      <c r="C329" s="4">
        <v>44036.0</v>
      </c>
      <c r="D329" s="2" t="s">
        <v>689</v>
      </c>
      <c r="E329" s="2"/>
      <c r="F329" s="2" t="s">
        <v>731</v>
      </c>
      <c r="G329" s="2" t="s">
        <v>67</v>
      </c>
      <c r="H329" s="11" t="s">
        <v>22</v>
      </c>
      <c r="I329" s="67" t="s">
        <v>732</v>
      </c>
    </row>
    <row r="330" ht="15.75" customHeight="1">
      <c r="A330" s="2">
        <v>329.0</v>
      </c>
      <c r="B330" s="2" t="s">
        <v>24</v>
      </c>
      <c r="C330" s="4">
        <v>44037.0</v>
      </c>
      <c r="D330" s="2" t="s">
        <v>733</v>
      </c>
      <c r="E330" s="2">
        <v>40.0</v>
      </c>
      <c r="F330" s="2" t="s">
        <v>734</v>
      </c>
      <c r="G330" s="2" t="s">
        <v>67</v>
      </c>
      <c r="H330" s="11" t="s">
        <v>22</v>
      </c>
      <c r="I330" s="67" t="s">
        <v>735</v>
      </c>
    </row>
    <row r="331" ht="15.75" customHeight="1">
      <c r="A331" s="2">
        <v>330.0</v>
      </c>
      <c r="B331" s="2" t="s">
        <v>24</v>
      </c>
      <c r="C331" s="4">
        <v>44038.0</v>
      </c>
      <c r="D331" s="2" t="s">
        <v>736</v>
      </c>
      <c r="E331" s="2"/>
      <c r="F331" s="2" t="s">
        <v>737</v>
      </c>
      <c r="G331" s="2" t="s">
        <v>67</v>
      </c>
      <c r="H331" s="11" t="s">
        <v>22</v>
      </c>
      <c r="I331" s="67" t="s">
        <v>738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">
        <v>331.0</v>
      </c>
      <c r="B332" s="3" t="s">
        <v>148</v>
      </c>
      <c r="C332" s="4">
        <v>44039.0</v>
      </c>
      <c r="D332" s="2" t="s">
        <v>739</v>
      </c>
      <c r="E332" s="2"/>
      <c r="F332" s="2" t="s">
        <v>223</v>
      </c>
      <c r="G332" s="2" t="s">
        <v>67</v>
      </c>
      <c r="H332" s="11" t="s">
        <v>22</v>
      </c>
      <c r="I332" s="67" t="s">
        <v>740</v>
      </c>
    </row>
    <row r="333" ht="15.75" customHeight="1">
      <c r="A333" s="2">
        <v>332.0</v>
      </c>
      <c r="B333" s="3" t="s">
        <v>35</v>
      </c>
      <c r="C333" s="4">
        <v>44039.0</v>
      </c>
      <c r="D333" s="2" t="s">
        <v>28</v>
      </c>
      <c r="E333" s="2"/>
      <c r="F333" s="2" t="s">
        <v>704</v>
      </c>
      <c r="G333" s="2" t="s">
        <v>12</v>
      </c>
      <c r="H333" s="2" t="s">
        <v>13</v>
      </c>
      <c r="I333" s="67" t="s">
        <v>741</v>
      </c>
    </row>
    <row r="334" ht="15.75" customHeight="1">
      <c r="A334" s="2">
        <v>333.0</v>
      </c>
      <c r="B334" s="2" t="s">
        <v>113</v>
      </c>
      <c r="C334" s="4">
        <v>44039.0</v>
      </c>
      <c r="D334" s="2" t="s">
        <v>28</v>
      </c>
      <c r="E334" s="2"/>
      <c r="F334" s="2" t="s">
        <v>742</v>
      </c>
      <c r="G334" s="2" t="s">
        <v>21</v>
      </c>
      <c r="H334" s="11" t="s">
        <v>22</v>
      </c>
      <c r="I334" s="67" t="s">
        <v>743</v>
      </c>
    </row>
    <row r="335" ht="15.75" customHeight="1">
      <c r="A335" s="2">
        <v>334.0</v>
      </c>
      <c r="B335" s="3" t="s">
        <v>53</v>
      </c>
      <c r="C335" s="4">
        <v>44039.0</v>
      </c>
      <c r="D335" s="2" t="s">
        <v>28</v>
      </c>
      <c r="E335" s="2"/>
      <c r="F335" s="2" t="s">
        <v>53</v>
      </c>
      <c r="G335" s="2" t="s">
        <v>67</v>
      </c>
      <c r="H335" s="11" t="s">
        <v>22</v>
      </c>
      <c r="I335" s="67" t="s">
        <v>744</v>
      </c>
    </row>
    <row r="336" ht="15.75" customHeight="1">
      <c r="A336" s="2">
        <v>335.0</v>
      </c>
      <c r="B336" s="3" t="s">
        <v>148</v>
      </c>
      <c r="C336" s="4">
        <v>44039.0</v>
      </c>
      <c r="D336" s="2" t="s">
        <v>28</v>
      </c>
      <c r="E336" s="2"/>
      <c r="F336" s="2" t="s">
        <v>318</v>
      </c>
      <c r="G336" s="2" t="s">
        <v>21</v>
      </c>
      <c r="H336" s="11" t="s">
        <v>22</v>
      </c>
      <c r="I336" s="67" t="s">
        <v>745</v>
      </c>
    </row>
    <row r="337" ht="15.75" customHeight="1">
      <c r="A337" s="2">
        <v>336.0</v>
      </c>
      <c r="B337" s="2" t="s">
        <v>58</v>
      </c>
      <c r="C337" s="4">
        <v>44040.0</v>
      </c>
      <c r="D337" s="2" t="s">
        <v>28</v>
      </c>
      <c r="E337" s="2"/>
      <c r="F337" s="2" t="s">
        <v>58</v>
      </c>
      <c r="G337" s="2" t="s">
        <v>67</v>
      </c>
      <c r="H337" s="11" t="s">
        <v>22</v>
      </c>
      <c r="I337" s="67" t="s">
        <v>746</v>
      </c>
    </row>
    <row r="338" ht="15.75" customHeight="1">
      <c r="A338" s="2">
        <v>337.0</v>
      </c>
      <c r="B338" s="2" t="s">
        <v>58</v>
      </c>
      <c r="C338" s="4">
        <v>44040.0</v>
      </c>
      <c r="D338" s="2" t="s">
        <v>28</v>
      </c>
      <c r="E338" s="2"/>
      <c r="F338" s="2" t="s">
        <v>58</v>
      </c>
      <c r="G338" s="2" t="s">
        <v>67</v>
      </c>
      <c r="H338" s="11" t="s">
        <v>22</v>
      </c>
      <c r="I338" s="67" t="s">
        <v>746</v>
      </c>
    </row>
    <row r="339" ht="15.75" customHeight="1">
      <c r="A339" s="2">
        <v>338.0</v>
      </c>
      <c r="B339" s="3" t="s">
        <v>148</v>
      </c>
      <c r="C339" s="4">
        <v>44040.0</v>
      </c>
      <c r="D339" s="2" t="s">
        <v>747</v>
      </c>
      <c r="E339" s="2"/>
      <c r="F339" s="2" t="s">
        <v>318</v>
      </c>
      <c r="G339" s="2" t="s">
        <v>67</v>
      </c>
      <c r="H339" s="11" t="s">
        <v>22</v>
      </c>
      <c r="I339" s="67" t="s">
        <v>748</v>
      </c>
    </row>
    <row r="340" ht="14.25" customHeight="1">
      <c r="A340" s="2">
        <v>339.0</v>
      </c>
      <c r="B340" s="2" t="s">
        <v>72</v>
      </c>
      <c r="C340" s="4">
        <v>44041.0</v>
      </c>
      <c r="D340" s="2" t="s">
        <v>28</v>
      </c>
      <c r="E340" s="2"/>
      <c r="F340" s="2" t="s">
        <v>749</v>
      </c>
      <c r="G340" s="2" t="s">
        <v>21</v>
      </c>
      <c r="H340" s="3" t="s">
        <v>39</v>
      </c>
      <c r="I340" s="67" t="s">
        <v>750</v>
      </c>
    </row>
    <row r="341" ht="15.75" customHeight="1">
      <c r="A341" s="2">
        <v>340.0</v>
      </c>
      <c r="B341" s="2" t="s">
        <v>72</v>
      </c>
      <c r="C341" s="4">
        <v>44041.0</v>
      </c>
      <c r="D341" s="2" t="s">
        <v>28</v>
      </c>
      <c r="E341" s="2"/>
      <c r="F341" s="2" t="s">
        <v>749</v>
      </c>
      <c r="G341" s="2" t="s">
        <v>21</v>
      </c>
      <c r="H341" s="3" t="s">
        <v>39</v>
      </c>
      <c r="I341" s="67" t="s">
        <v>750</v>
      </c>
    </row>
    <row r="342" ht="15.75" customHeight="1">
      <c r="A342" s="2">
        <v>341.0</v>
      </c>
      <c r="B342" s="2" t="s">
        <v>72</v>
      </c>
      <c r="C342" s="4">
        <v>44041.0</v>
      </c>
      <c r="D342" s="2" t="s">
        <v>28</v>
      </c>
      <c r="E342" s="2"/>
      <c r="F342" s="2" t="s">
        <v>749</v>
      </c>
      <c r="G342" s="2" t="s">
        <v>21</v>
      </c>
      <c r="H342" s="3" t="s">
        <v>39</v>
      </c>
      <c r="I342" s="67" t="s">
        <v>750</v>
      </c>
    </row>
    <row r="343" ht="15.75" customHeight="1">
      <c r="A343" s="2">
        <v>342.0</v>
      </c>
      <c r="B343" s="2" t="s">
        <v>72</v>
      </c>
      <c r="C343" s="4">
        <v>44041.0</v>
      </c>
      <c r="D343" s="2" t="s">
        <v>28</v>
      </c>
      <c r="E343" s="2"/>
      <c r="F343" s="2" t="s">
        <v>749</v>
      </c>
      <c r="G343" s="2" t="s">
        <v>21</v>
      </c>
      <c r="H343" s="3" t="s">
        <v>39</v>
      </c>
      <c r="I343" s="67" t="s">
        <v>750</v>
      </c>
    </row>
    <row r="344" ht="15.75" customHeight="1">
      <c r="A344" s="2">
        <v>343.0</v>
      </c>
      <c r="B344" s="3" t="s">
        <v>63</v>
      </c>
      <c r="C344" s="4">
        <v>44041.0</v>
      </c>
      <c r="D344" s="2" t="s">
        <v>28</v>
      </c>
      <c r="E344" s="2"/>
      <c r="F344" s="2" t="s">
        <v>70</v>
      </c>
      <c r="G344" s="2" t="s">
        <v>21</v>
      </c>
      <c r="H344" s="3" t="s">
        <v>39</v>
      </c>
      <c r="I344" s="67" t="s">
        <v>751</v>
      </c>
    </row>
    <row r="345" ht="15.75" customHeight="1">
      <c r="A345" s="2">
        <v>344.0</v>
      </c>
      <c r="B345" s="3" t="s">
        <v>148</v>
      </c>
      <c r="C345" s="4">
        <v>44042.0</v>
      </c>
      <c r="D345" s="2" t="s">
        <v>752</v>
      </c>
      <c r="E345" s="2"/>
      <c r="F345" s="2" t="s">
        <v>753</v>
      </c>
      <c r="G345" s="2" t="s">
        <v>67</v>
      </c>
      <c r="H345" s="11" t="s">
        <v>22</v>
      </c>
      <c r="I345" s="67" t="s">
        <v>754</v>
      </c>
    </row>
    <row r="346" ht="15.75" customHeight="1">
      <c r="A346" s="15">
        <v>345.0</v>
      </c>
      <c r="B346" s="2" t="s">
        <v>78</v>
      </c>
      <c r="C346" s="4">
        <v>44042.0</v>
      </c>
      <c r="D346" s="2" t="s">
        <v>755</v>
      </c>
      <c r="E346" s="2"/>
      <c r="F346" s="2" t="s">
        <v>756</v>
      </c>
      <c r="G346" s="2" t="s">
        <v>21</v>
      </c>
      <c r="H346" s="11" t="s">
        <v>22</v>
      </c>
      <c r="I346" s="71" t="s">
        <v>757</v>
      </c>
    </row>
    <row r="347" ht="15.75" customHeight="1">
      <c r="A347" s="2">
        <v>346.0</v>
      </c>
      <c r="B347" s="3" t="s">
        <v>63</v>
      </c>
      <c r="C347" s="4">
        <v>44043.0</v>
      </c>
      <c r="D347" s="2" t="s">
        <v>758</v>
      </c>
      <c r="E347" s="2"/>
      <c r="F347" s="2" t="s">
        <v>63</v>
      </c>
      <c r="G347" s="2" t="s">
        <v>21</v>
      </c>
      <c r="H347" s="11" t="s">
        <v>22</v>
      </c>
      <c r="I347" s="67" t="s">
        <v>759</v>
      </c>
    </row>
    <row r="348" ht="15.75" customHeight="1">
      <c r="A348" s="2">
        <v>347.0</v>
      </c>
      <c r="B348" s="3" t="s">
        <v>35</v>
      </c>
      <c r="C348" s="4">
        <v>44043.0</v>
      </c>
      <c r="D348" s="2" t="s">
        <v>28</v>
      </c>
      <c r="E348" s="2"/>
      <c r="F348" s="2" t="s">
        <v>760</v>
      </c>
      <c r="G348" s="2" t="s">
        <v>67</v>
      </c>
      <c r="H348" s="11" t="s">
        <v>22</v>
      </c>
      <c r="I348" s="67" t="s">
        <v>761</v>
      </c>
    </row>
    <row r="349" ht="15.75" customHeight="1">
      <c r="A349" s="2">
        <v>348.0</v>
      </c>
      <c r="B349" s="3" t="s">
        <v>53</v>
      </c>
      <c r="C349" s="4">
        <v>44044.0</v>
      </c>
      <c r="D349" s="2" t="s">
        <v>762</v>
      </c>
      <c r="E349" s="2"/>
      <c r="F349" s="2" t="s">
        <v>763</v>
      </c>
      <c r="G349" s="2" t="s">
        <v>67</v>
      </c>
      <c r="H349" s="11" t="s">
        <v>22</v>
      </c>
      <c r="I349" s="67" t="s">
        <v>764</v>
      </c>
    </row>
    <row r="350" ht="15.75" customHeight="1">
      <c r="A350" s="2">
        <v>351.0</v>
      </c>
      <c r="B350" s="2" t="s">
        <v>121</v>
      </c>
      <c r="C350" s="4">
        <v>44044.0</v>
      </c>
      <c r="D350" s="2" t="s">
        <v>765</v>
      </c>
      <c r="E350" s="2"/>
      <c r="F350" s="2" t="s">
        <v>766</v>
      </c>
      <c r="G350" s="2" t="s">
        <v>21</v>
      </c>
      <c r="H350" s="3" t="s">
        <v>39</v>
      </c>
      <c r="I350" s="67" t="s">
        <v>767</v>
      </c>
    </row>
    <row r="351" ht="15.75" customHeight="1">
      <c r="A351" s="2">
        <v>349.0</v>
      </c>
      <c r="B351" s="3" t="s">
        <v>9</v>
      </c>
      <c r="C351" s="4">
        <v>44045.0</v>
      </c>
      <c r="D351" s="2" t="s">
        <v>768</v>
      </c>
      <c r="E351" s="2">
        <v>38.0</v>
      </c>
      <c r="F351" s="2" t="s">
        <v>769</v>
      </c>
      <c r="G351" s="2" t="s">
        <v>21</v>
      </c>
      <c r="H351" s="11" t="s">
        <v>22</v>
      </c>
      <c r="I351" s="67" t="s">
        <v>770</v>
      </c>
    </row>
    <row r="352" ht="15.75" customHeight="1">
      <c r="A352" s="2">
        <v>350.0</v>
      </c>
      <c r="B352" s="3" t="s">
        <v>9</v>
      </c>
      <c r="C352" s="4">
        <v>44045.0</v>
      </c>
      <c r="D352" s="2" t="s">
        <v>771</v>
      </c>
      <c r="E352" s="2">
        <v>42.0</v>
      </c>
      <c r="F352" s="2" t="s">
        <v>769</v>
      </c>
      <c r="G352" s="2" t="s">
        <v>21</v>
      </c>
      <c r="H352" s="11" t="s">
        <v>22</v>
      </c>
      <c r="I352" s="67" t="s">
        <v>770</v>
      </c>
    </row>
    <row r="353" ht="15.75" customHeight="1">
      <c r="A353" s="2">
        <v>352.0</v>
      </c>
      <c r="B353" s="2" t="s">
        <v>24</v>
      </c>
      <c r="C353" s="4">
        <v>44046.0</v>
      </c>
      <c r="D353" s="2" t="s">
        <v>772</v>
      </c>
      <c r="E353" s="2">
        <v>26.0</v>
      </c>
      <c r="F353" s="2" t="s">
        <v>773</v>
      </c>
      <c r="G353" s="2" t="s">
        <v>67</v>
      </c>
      <c r="H353" s="11" t="s">
        <v>22</v>
      </c>
      <c r="I353" s="67" t="s">
        <v>774</v>
      </c>
    </row>
    <row r="354" ht="15.75" customHeight="1">
      <c r="A354" s="2">
        <v>353.0</v>
      </c>
      <c r="B354" s="2" t="s">
        <v>78</v>
      </c>
      <c r="C354" s="4">
        <v>44047.0</v>
      </c>
      <c r="D354" s="2" t="s">
        <v>775</v>
      </c>
      <c r="E354" s="2">
        <v>51.0</v>
      </c>
      <c r="F354" s="2" t="s">
        <v>776</v>
      </c>
      <c r="G354" s="2" t="s">
        <v>21</v>
      </c>
      <c r="H354" s="11" t="s">
        <v>22</v>
      </c>
      <c r="I354" s="67" t="s">
        <v>777</v>
      </c>
    </row>
    <row r="355" ht="15.75" customHeight="1">
      <c r="A355" s="15">
        <v>354.0</v>
      </c>
      <c r="B355" s="2" t="s">
        <v>72</v>
      </c>
      <c r="C355" s="4">
        <v>44047.0</v>
      </c>
      <c r="D355" s="2" t="s">
        <v>778</v>
      </c>
      <c r="E355" s="2">
        <v>38.0</v>
      </c>
      <c r="F355" s="2" t="s">
        <v>710</v>
      </c>
      <c r="G355" s="2" t="s">
        <v>21</v>
      </c>
      <c r="H355" s="3" t="s">
        <v>39</v>
      </c>
      <c r="I355" s="67" t="s">
        <v>779</v>
      </c>
    </row>
    <row r="356" ht="15.75" customHeight="1">
      <c r="A356" s="2">
        <v>355.0</v>
      </c>
      <c r="B356" s="2" t="s">
        <v>87</v>
      </c>
      <c r="C356" s="4">
        <v>44050.0</v>
      </c>
      <c r="D356" s="2" t="s">
        <v>780</v>
      </c>
      <c r="E356" s="2">
        <v>20.0</v>
      </c>
      <c r="F356" s="2" t="s">
        <v>781</v>
      </c>
      <c r="G356" s="2" t="s">
        <v>67</v>
      </c>
      <c r="H356" s="11" t="s">
        <v>22</v>
      </c>
      <c r="I356" s="67" t="s">
        <v>782</v>
      </c>
    </row>
    <row r="357" ht="15.75" customHeight="1">
      <c r="A357" s="2">
        <v>356.0</v>
      </c>
      <c r="B357" s="2" t="s">
        <v>87</v>
      </c>
      <c r="C357" s="4">
        <v>44050.0</v>
      </c>
      <c r="D357" s="2" t="s">
        <v>783</v>
      </c>
      <c r="E357" s="2">
        <v>23.0</v>
      </c>
      <c r="F357" s="2" t="s">
        <v>781</v>
      </c>
      <c r="G357" s="2" t="s">
        <v>67</v>
      </c>
      <c r="H357" s="11" t="s">
        <v>22</v>
      </c>
      <c r="I357" s="67" t="s">
        <v>782</v>
      </c>
    </row>
    <row r="358" ht="15.75" customHeight="1">
      <c r="A358" s="2">
        <v>357.0</v>
      </c>
      <c r="B358" s="3" t="s">
        <v>41</v>
      </c>
      <c r="C358" s="4">
        <v>44051.0</v>
      </c>
      <c r="D358" s="2" t="s">
        <v>784</v>
      </c>
      <c r="E358" s="2"/>
      <c r="F358" s="2" t="s">
        <v>698</v>
      </c>
      <c r="G358" s="2" t="s">
        <v>21</v>
      </c>
      <c r="H358" s="3" t="s">
        <v>39</v>
      </c>
      <c r="I358" s="67" t="s">
        <v>785</v>
      </c>
    </row>
    <row r="359" ht="15.75" customHeight="1">
      <c r="A359" s="2">
        <v>358.0</v>
      </c>
      <c r="B359" s="3" t="s">
        <v>104</v>
      </c>
      <c r="C359" s="4">
        <v>44051.0</v>
      </c>
      <c r="D359" s="2" t="s">
        <v>689</v>
      </c>
      <c r="E359" s="2"/>
      <c r="F359" s="2" t="s">
        <v>786</v>
      </c>
      <c r="G359" s="2" t="s">
        <v>67</v>
      </c>
      <c r="H359" s="11" t="s">
        <v>22</v>
      </c>
      <c r="I359" s="67" t="s">
        <v>787</v>
      </c>
    </row>
    <row r="360" ht="15.75" customHeight="1">
      <c r="A360" s="2">
        <v>359.0</v>
      </c>
      <c r="B360" s="2" t="s">
        <v>139</v>
      </c>
      <c r="C360" s="4">
        <v>44051.0</v>
      </c>
      <c r="D360" s="2" t="s">
        <v>788</v>
      </c>
      <c r="E360" s="2">
        <v>22.0</v>
      </c>
      <c r="F360" s="2" t="s">
        <v>789</v>
      </c>
      <c r="G360" s="2" t="s">
        <v>67</v>
      </c>
      <c r="H360" s="11" t="s">
        <v>22</v>
      </c>
      <c r="I360" s="67" t="s">
        <v>790</v>
      </c>
    </row>
    <row r="361" ht="15.75" customHeight="1">
      <c r="A361" s="2">
        <v>360.0</v>
      </c>
      <c r="B361" s="3" t="s">
        <v>63</v>
      </c>
      <c r="C361" s="4">
        <v>44051.0</v>
      </c>
      <c r="D361" s="2" t="s">
        <v>791</v>
      </c>
      <c r="E361" s="2"/>
      <c r="F361" s="2" t="s">
        <v>307</v>
      </c>
      <c r="G361" s="2" t="s">
        <v>21</v>
      </c>
      <c r="H361" s="11" t="s">
        <v>22</v>
      </c>
      <c r="I361" s="67" t="s">
        <v>792</v>
      </c>
    </row>
    <row r="362" ht="15.75" customHeight="1">
      <c r="A362" s="2">
        <v>365.0</v>
      </c>
      <c r="B362" s="3" t="s">
        <v>63</v>
      </c>
      <c r="C362" s="4">
        <v>44051.0</v>
      </c>
      <c r="D362" s="2" t="s">
        <v>793</v>
      </c>
      <c r="E362" s="2"/>
      <c r="F362" s="2" t="s">
        <v>122</v>
      </c>
      <c r="G362" s="2" t="s">
        <v>21</v>
      </c>
      <c r="H362" s="11" t="s">
        <v>22</v>
      </c>
      <c r="I362" s="67" t="s">
        <v>794</v>
      </c>
    </row>
    <row r="363" ht="15.75" customHeight="1">
      <c r="A363" s="2">
        <v>361.0</v>
      </c>
      <c r="B363" s="3" t="s">
        <v>63</v>
      </c>
      <c r="C363" s="4">
        <v>44053.0</v>
      </c>
      <c r="D363" s="2" t="s">
        <v>28</v>
      </c>
      <c r="E363" s="2"/>
      <c r="F363" s="2" t="s">
        <v>795</v>
      </c>
      <c r="G363" s="2" t="s">
        <v>21</v>
      </c>
      <c r="H363" s="11" t="s">
        <v>22</v>
      </c>
      <c r="I363" s="67" t="s">
        <v>796</v>
      </c>
    </row>
    <row r="364" ht="15.75" customHeight="1">
      <c r="A364" s="2">
        <v>362.0</v>
      </c>
      <c r="B364" s="2" t="s">
        <v>135</v>
      </c>
      <c r="C364" s="4">
        <v>44053.0</v>
      </c>
      <c r="D364" s="2" t="s">
        <v>28</v>
      </c>
      <c r="E364" s="2"/>
      <c r="F364" s="2" t="s">
        <v>797</v>
      </c>
      <c r="G364" s="2" t="s">
        <v>67</v>
      </c>
      <c r="H364" s="11" t="s">
        <v>22</v>
      </c>
      <c r="I364" s="67" t="s">
        <v>798</v>
      </c>
    </row>
    <row r="365" ht="15.0" customHeight="1">
      <c r="A365" s="2">
        <v>363.0</v>
      </c>
      <c r="B365" s="3" t="s">
        <v>35</v>
      </c>
      <c r="C365" s="4">
        <v>44055.0</v>
      </c>
      <c r="D365" s="2" t="s">
        <v>28</v>
      </c>
      <c r="E365" s="2"/>
      <c r="F365" s="2" t="s">
        <v>293</v>
      </c>
      <c r="G365" s="2" t="s">
        <v>21</v>
      </c>
      <c r="H365" s="3" t="s">
        <v>39</v>
      </c>
      <c r="I365" s="67" t="s">
        <v>799</v>
      </c>
    </row>
    <row r="366" ht="15.75" customHeight="1">
      <c r="A366" s="2">
        <v>364.0</v>
      </c>
      <c r="B366" s="3" t="s">
        <v>53</v>
      </c>
      <c r="C366" s="4">
        <v>44055.0</v>
      </c>
      <c r="D366" s="2" t="s">
        <v>28</v>
      </c>
      <c r="E366" s="2"/>
      <c r="F366" s="2" t="s">
        <v>202</v>
      </c>
      <c r="G366" s="2" t="s">
        <v>67</v>
      </c>
      <c r="H366" s="11" t="s">
        <v>22</v>
      </c>
      <c r="I366" s="67" t="s">
        <v>800</v>
      </c>
    </row>
    <row r="367" ht="15.75" customHeight="1">
      <c r="A367" s="15">
        <v>366.0</v>
      </c>
      <c r="B367" s="3" t="s">
        <v>9</v>
      </c>
      <c r="C367" s="4">
        <v>44056.0</v>
      </c>
      <c r="D367" s="2" t="s">
        <v>28</v>
      </c>
      <c r="E367" s="2"/>
      <c r="F367" s="2" t="s">
        <v>801</v>
      </c>
      <c r="G367" s="2" t="s">
        <v>21</v>
      </c>
      <c r="H367" s="2" t="s">
        <v>62</v>
      </c>
      <c r="I367" s="67" t="s">
        <v>802</v>
      </c>
    </row>
    <row r="368" ht="15.75" customHeight="1">
      <c r="A368" s="2">
        <v>367.0</v>
      </c>
      <c r="B368" s="3" t="s">
        <v>41</v>
      </c>
      <c r="C368" s="4">
        <v>44057.0</v>
      </c>
      <c r="D368" s="2" t="s">
        <v>803</v>
      </c>
      <c r="E368" s="2"/>
      <c r="F368" s="2" t="s">
        <v>804</v>
      </c>
      <c r="G368" s="2" t="s">
        <v>21</v>
      </c>
      <c r="H368" s="11" t="s">
        <v>22</v>
      </c>
      <c r="I368" s="67" t="s">
        <v>805</v>
      </c>
    </row>
    <row r="369" ht="15.75" customHeight="1">
      <c r="A369" s="2">
        <v>368.0</v>
      </c>
      <c r="B369" s="2" t="s">
        <v>78</v>
      </c>
      <c r="C369" s="4">
        <v>44058.0</v>
      </c>
      <c r="D369" s="2" t="s">
        <v>806</v>
      </c>
      <c r="E369" s="2"/>
      <c r="F369" s="2" t="s">
        <v>263</v>
      </c>
      <c r="G369" s="2" t="s">
        <v>67</v>
      </c>
      <c r="H369" s="11" t="s">
        <v>22</v>
      </c>
      <c r="I369" s="67" t="s">
        <v>807</v>
      </c>
    </row>
    <row r="370" ht="15.75" customHeight="1">
      <c r="A370" s="2">
        <v>369.0</v>
      </c>
      <c r="B370" s="3" t="s">
        <v>53</v>
      </c>
      <c r="C370" s="4">
        <v>44058.0</v>
      </c>
      <c r="D370" s="2" t="s">
        <v>28</v>
      </c>
      <c r="E370" s="2"/>
      <c r="F370" s="2" t="s">
        <v>234</v>
      </c>
      <c r="G370" s="2" t="s">
        <v>21</v>
      </c>
      <c r="H370" s="11" t="s">
        <v>22</v>
      </c>
      <c r="I370" s="67" t="s">
        <v>808</v>
      </c>
    </row>
    <row r="371" ht="15.75" customHeight="1">
      <c r="A371" s="2">
        <v>370.0</v>
      </c>
      <c r="B371" s="2" t="s">
        <v>124</v>
      </c>
      <c r="C371" s="4">
        <v>44060.0</v>
      </c>
      <c r="D371" s="2" t="s">
        <v>809</v>
      </c>
      <c r="E371" s="2"/>
      <c r="F371" s="2" t="s">
        <v>187</v>
      </c>
      <c r="G371" s="2" t="s">
        <v>67</v>
      </c>
      <c r="H371" s="11" t="s">
        <v>22</v>
      </c>
      <c r="I371" s="67" t="s">
        <v>810</v>
      </c>
    </row>
    <row r="372" ht="15.75" customHeight="1">
      <c r="A372" s="2">
        <v>371.0</v>
      </c>
      <c r="B372" s="2" t="s">
        <v>124</v>
      </c>
      <c r="C372" s="4">
        <v>44061.0</v>
      </c>
      <c r="D372" s="2" t="s">
        <v>811</v>
      </c>
      <c r="E372" s="2">
        <v>33.0</v>
      </c>
      <c r="F372" s="2" t="s">
        <v>812</v>
      </c>
      <c r="G372" s="2" t="s">
        <v>21</v>
      </c>
      <c r="H372" s="3" t="s">
        <v>39</v>
      </c>
      <c r="I372" s="43" t="s">
        <v>813</v>
      </c>
    </row>
    <row r="373" ht="15.75" customHeight="1">
      <c r="A373" s="2">
        <v>372.0</v>
      </c>
      <c r="B373" s="3" t="s">
        <v>36</v>
      </c>
      <c r="C373" s="4">
        <v>44061.0</v>
      </c>
      <c r="D373" s="2" t="s">
        <v>814</v>
      </c>
      <c r="E373" s="2">
        <v>55.0</v>
      </c>
      <c r="F373" s="2" t="s">
        <v>325</v>
      </c>
      <c r="G373" s="2" t="s">
        <v>21</v>
      </c>
      <c r="H373" s="3" t="s">
        <v>39</v>
      </c>
      <c r="I373" s="67" t="s">
        <v>815</v>
      </c>
    </row>
    <row r="374" ht="15.75" customHeight="1">
      <c r="A374" s="2">
        <v>373.0</v>
      </c>
      <c r="B374" s="2" t="s">
        <v>121</v>
      </c>
      <c r="C374" s="4">
        <v>44062.0</v>
      </c>
      <c r="D374" s="2" t="s">
        <v>28</v>
      </c>
      <c r="E374" s="2"/>
      <c r="F374" s="2" t="s">
        <v>310</v>
      </c>
      <c r="G374" s="2" t="s">
        <v>67</v>
      </c>
      <c r="H374" s="11" t="s">
        <v>22</v>
      </c>
      <c r="I374" s="67" t="s">
        <v>816</v>
      </c>
    </row>
    <row r="375" ht="15.75" customHeight="1">
      <c r="A375" s="2">
        <v>374.0</v>
      </c>
      <c r="B375" s="3" t="s">
        <v>36</v>
      </c>
      <c r="C375" s="4">
        <v>44063.0</v>
      </c>
      <c r="D375" s="2" t="s">
        <v>817</v>
      </c>
      <c r="E375" s="2">
        <v>47.0</v>
      </c>
      <c r="F375" s="2" t="s">
        <v>818</v>
      </c>
      <c r="G375" s="2" t="s">
        <v>67</v>
      </c>
      <c r="H375" s="11" t="s">
        <v>22</v>
      </c>
      <c r="I375" s="67" t="s">
        <v>819</v>
      </c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">
        <v>375.0</v>
      </c>
      <c r="B376" s="2" t="s">
        <v>91</v>
      </c>
      <c r="C376" s="4">
        <v>44063.0</v>
      </c>
      <c r="D376" s="2" t="s">
        <v>820</v>
      </c>
      <c r="E376" s="2"/>
      <c r="F376" s="2" t="s">
        <v>821</v>
      </c>
      <c r="G376" s="2" t="s">
        <v>21</v>
      </c>
      <c r="H376" s="11" t="s">
        <v>22</v>
      </c>
      <c r="I376" s="67" t="s">
        <v>822</v>
      </c>
    </row>
    <row r="377" ht="15.75" customHeight="1">
      <c r="A377" s="2">
        <v>376.0</v>
      </c>
      <c r="B377" s="2" t="s">
        <v>72</v>
      </c>
      <c r="C377" s="4">
        <v>44063.0</v>
      </c>
      <c r="D377" s="2" t="s">
        <v>823</v>
      </c>
      <c r="E377" s="2"/>
      <c r="F377" s="2" t="s">
        <v>72</v>
      </c>
      <c r="G377" s="2" t="s">
        <v>12</v>
      </c>
      <c r="H377" s="3" t="s">
        <v>39</v>
      </c>
      <c r="I377" s="67" t="s">
        <v>824</v>
      </c>
    </row>
    <row r="378" ht="15.75" customHeight="1">
      <c r="A378" s="15">
        <v>377.0</v>
      </c>
      <c r="B378" s="2" t="s">
        <v>87</v>
      </c>
      <c r="C378" s="4">
        <v>44063.0</v>
      </c>
      <c r="D378" s="2" t="s">
        <v>825</v>
      </c>
      <c r="E378" s="2"/>
      <c r="F378" s="2" t="s">
        <v>826</v>
      </c>
      <c r="G378" s="2" t="s">
        <v>67</v>
      </c>
      <c r="H378" s="11" t="s">
        <v>22</v>
      </c>
      <c r="I378" s="67" t="s">
        <v>827</v>
      </c>
    </row>
    <row r="379" ht="15.75" customHeight="1">
      <c r="A379" s="2">
        <v>378.0</v>
      </c>
      <c r="B379" s="2" t="s">
        <v>97</v>
      </c>
      <c r="C379" s="4">
        <v>44064.0</v>
      </c>
      <c r="D379" s="2" t="s">
        <v>828</v>
      </c>
      <c r="E379" s="2"/>
      <c r="F379" s="2" t="s">
        <v>829</v>
      </c>
      <c r="G379" s="2" t="s">
        <v>21</v>
      </c>
      <c r="H379" s="11" t="s">
        <v>22</v>
      </c>
      <c r="I379" s="43" t="s">
        <v>830</v>
      </c>
    </row>
    <row r="380" ht="15.75" customHeight="1">
      <c r="A380" s="2">
        <v>379.0</v>
      </c>
      <c r="B380" s="3" t="s">
        <v>9</v>
      </c>
      <c r="C380" s="4">
        <v>44067.0</v>
      </c>
      <c r="D380" s="2" t="s">
        <v>831</v>
      </c>
      <c r="E380" s="2"/>
      <c r="F380" s="2" t="s">
        <v>832</v>
      </c>
      <c r="G380" s="2" t="s">
        <v>21</v>
      </c>
      <c r="H380" s="11" t="s">
        <v>22</v>
      </c>
      <c r="I380" s="67" t="s">
        <v>833</v>
      </c>
    </row>
    <row r="381" ht="15.75" customHeight="1">
      <c r="A381" s="2">
        <v>380.0</v>
      </c>
      <c r="B381" s="3" t="s">
        <v>9</v>
      </c>
      <c r="C381" s="4">
        <v>44067.0</v>
      </c>
      <c r="D381" s="2" t="s">
        <v>834</v>
      </c>
      <c r="E381" s="2"/>
      <c r="F381" s="2" t="s">
        <v>835</v>
      </c>
      <c r="G381" s="2" t="s">
        <v>21</v>
      </c>
      <c r="H381" s="2" t="s">
        <v>62</v>
      </c>
      <c r="I381" s="67" t="s">
        <v>836</v>
      </c>
    </row>
    <row r="382" ht="15.75" customHeight="1">
      <c r="A382" s="2">
        <v>384.0</v>
      </c>
      <c r="B382" s="3" t="s">
        <v>104</v>
      </c>
      <c r="C382" s="4">
        <v>44067.0</v>
      </c>
      <c r="D382" s="2" t="s">
        <v>837</v>
      </c>
      <c r="E382" s="2"/>
      <c r="F382" s="2" t="s">
        <v>838</v>
      </c>
      <c r="G382" s="2" t="s">
        <v>21</v>
      </c>
      <c r="H382" s="11" t="s">
        <v>22</v>
      </c>
      <c r="I382" s="67" t="s">
        <v>839</v>
      </c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">
        <v>381.0</v>
      </c>
      <c r="B383" s="3" t="s">
        <v>9</v>
      </c>
      <c r="C383" s="4">
        <v>44068.0</v>
      </c>
      <c r="D383" s="2" t="s">
        <v>840</v>
      </c>
      <c r="E383" s="2"/>
      <c r="F383" s="2" t="s">
        <v>841</v>
      </c>
      <c r="G383" s="2" t="s">
        <v>67</v>
      </c>
      <c r="H383" s="11" t="s">
        <v>22</v>
      </c>
      <c r="I383" s="67" t="s">
        <v>842</v>
      </c>
    </row>
    <row r="384" ht="15.75" customHeight="1">
      <c r="A384" s="2">
        <v>383.0</v>
      </c>
      <c r="B384" s="3" t="s">
        <v>36</v>
      </c>
      <c r="C384" s="4">
        <v>44068.0</v>
      </c>
      <c r="D384" s="2" t="s">
        <v>843</v>
      </c>
      <c r="E384" s="2"/>
      <c r="F384" s="2" t="s">
        <v>844</v>
      </c>
      <c r="G384" s="2" t="s">
        <v>21</v>
      </c>
      <c r="H384" s="3" t="s">
        <v>39</v>
      </c>
      <c r="I384" s="67" t="s">
        <v>845</v>
      </c>
    </row>
    <row r="385" ht="15.75" customHeight="1">
      <c r="A385" s="2">
        <v>382.0</v>
      </c>
      <c r="B385" s="3" t="s">
        <v>53</v>
      </c>
      <c r="C385" s="4">
        <v>44069.0</v>
      </c>
      <c r="D385" s="2" t="s">
        <v>28</v>
      </c>
      <c r="E385" s="2"/>
      <c r="F385" s="2" t="s">
        <v>202</v>
      </c>
      <c r="G385" s="2" t="s">
        <v>67</v>
      </c>
      <c r="H385" s="11" t="s">
        <v>22</v>
      </c>
      <c r="I385" s="67" t="s">
        <v>846</v>
      </c>
    </row>
    <row r="386" ht="15.75" customHeight="1">
      <c r="A386" s="2">
        <v>385.0</v>
      </c>
      <c r="B386" s="2" t="s">
        <v>72</v>
      </c>
      <c r="C386" s="4">
        <v>44070.0</v>
      </c>
      <c r="D386" s="2" t="s">
        <v>28</v>
      </c>
      <c r="E386" s="2"/>
      <c r="F386" s="2" t="s">
        <v>847</v>
      </c>
      <c r="G386" s="2" t="s">
        <v>67</v>
      </c>
      <c r="H386" s="11" t="s">
        <v>22</v>
      </c>
      <c r="I386" s="67" t="s">
        <v>848</v>
      </c>
    </row>
    <row r="387" ht="15.75" customHeight="1">
      <c r="A387" s="15">
        <v>386.0</v>
      </c>
      <c r="B387" s="2" t="s">
        <v>72</v>
      </c>
      <c r="C387" s="4">
        <v>44070.0</v>
      </c>
      <c r="D387" s="2" t="s">
        <v>671</v>
      </c>
      <c r="E387" s="2"/>
      <c r="F387" s="2" t="s">
        <v>847</v>
      </c>
      <c r="G387" s="2" t="s">
        <v>67</v>
      </c>
      <c r="H387" s="11" t="s">
        <v>22</v>
      </c>
      <c r="I387" s="67" t="s">
        <v>848</v>
      </c>
    </row>
    <row r="388" ht="15.75" customHeight="1">
      <c r="A388" s="2">
        <v>387.0</v>
      </c>
      <c r="B388" s="2" t="s">
        <v>54</v>
      </c>
      <c r="C388" s="4">
        <v>44071.0</v>
      </c>
      <c r="D388" s="2" t="s">
        <v>28</v>
      </c>
      <c r="E388" s="2"/>
      <c r="F388" s="2" t="s">
        <v>849</v>
      </c>
      <c r="G388" s="2" t="s">
        <v>21</v>
      </c>
      <c r="H388" s="3" t="s">
        <v>39</v>
      </c>
      <c r="I388" s="67" t="s">
        <v>850</v>
      </c>
    </row>
    <row r="389" ht="15.75" customHeight="1">
      <c r="A389" s="2">
        <v>388.0</v>
      </c>
      <c r="B389" s="2" t="s">
        <v>54</v>
      </c>
      <c r="C389" s="4">
        <v>44072.0</v>
      </c>
      <c r="D389" s="2" t="s">
        <v>28</v>
      </c>
      <c r="E389" s="2"/>
      <c r="F389" s="2" t="s">
        <v>849</v>
      </c>
      <c r="G389" s="2" t="s">
        <v>21</v>
      </c>
      <c r="H389" s="3" t="s">
        <v>39</v>
      </c>
      <c r="I389" s="67" t="s">
        <v>851</v>
      </c>
    </row>
    <row r="390" ht="15.75" customHeight="1">
      <c r="A390" s="2">
        <v>389.0</v>
      </c>
      <c r="B390" s="2" t="s">
        <v>72</v>
      </c>
      <c r="C390" s="4">
        <v>44075.0</v>
      </c>
      <c r="D390" s="2" t="s">
        <v>28</v>
      </c>
      <c r="E390" s="2"/>
      <c r="F390" s="2" t="s">
        <v>72</v>
      </c>
      <c r="G390" s="2" t="s">
        <v>67</v>
      </c>
      <c r="H390" s="11" t="s">
        <v>22</v>
      </c>
      <c r="I390" s="67" t="s">
        <v>852</v>
      </c>
    </row>
    <row r="391" ht="15.75" customHeight="1">
      <c r="A391" s="15">
        <v>393.0</v>
      </c>
      <c r="B391" s="2" t="s">
        <v>24</v>
      </c>
      <c r="C391" s="4">
        <v>44075.0</v>
      </c>
      <c r="D391" s="2" t="s">
        <v>853</v>
      </c>
      <c r="E391" s="2"/>
      <c r="F391" s="2" t="s">
        <v>854</v>
      </c>
      <c r="G391" s="2" t="s">
        <v>67</v>
      </c>
      <c r="H391" s="11" t="s">
        <v>22</v>
      </c>
      <c r="I391" s="67" t="s">
        <v>855</v>
      </c>
    </row>
    <row r="392" ht="15.75" customHeight="1">
      <c r="A392" s="2">
        <v>390.0</v>
      </c>
      <c r="B392" s="3" t="s">
        <v>35</v>
      </c>
      <c r="C392" s="4">
        <v>44078.0</v>
      </c>
      <c r="D392" s="2" t="s">
        <v>28</v>
      </c>
      <c r="E392" s="2"/>
      <c r="F392" s="2" t="s">
        <v>193</v>
      </c>
      <c r="G392" s="2" t="s">
        <v>67</v>
      </c>
      <c r="H392" s="11" t="s">
        <v>22</v>
      </c>
      <c r="I392" s="67" t="s">
        <v>856</v>
      </c>
    </row>
    <row r="393" ht="15.75" customHeight="1">
      <c r="A393" s="2">
        <v>391.0</v>
      </c>
      <c r="B393" s="3" t="s">
        <v>35</v>
      </c>
      <c r="C393" s="4">
        <v>44078.0</v>
      </c>
      <c r="D393" s="2" t="s">
        <v>689</v>
      </c>
      <c r="E393" s="2"/>
      <c r="F393" s="2" t="s">
        <v>193</v>
      </c>
      <c r="G393" s="2" t="s">
        <v>67</v>
      </c>
      <c r="H393" s="11" t="s">
        <v>22</v>
      </c>
      <c r="I393" s="67" t="s">
        <v>856</v>
      </c>
    </row>
    <row r="394" ht="15.75" customHeight="1">
      <c r="A394" s="2">
        <v>392.0</v>
      </c>
      <c r="B394" s="2" t="s">
        <v>78</v>
      </c>
      <c r="C394" s="4">
        <v>44078.0</v>
      </c>
      <c r="D394" s="2" t="s">
        <v>857</v>
      </c>
      <c r="E394" s="2"/>
      <c r="F394" s="2" t="s">
        <v>858</v>
      </c>
      <c r="G394" s="2" t="s">
        <v>67</v>
      </c>
      <c r="H394" s="11" t="s">
        <v>22</v>
      </c>
      <c r="I394" s="67" t="s">
        <v>856</v>
      </c>
    </row>
    <row r="395" ht="15.75" customHeight="1">
      <c r="A395" s="2">
        <v>394.0</v>
      </c>
      <c r="B395" s="2" t="s">
        <v>113</v>
      </c>
      <c r="C395" s="4">
        <v>44079.0</v>
      </c>
      <c r="D395" s="2" t="s">
        <v>859</v>
      </c>
      <c r="E395" s="2"/>
      <c r="F395" s="2" t="s">
        <v>742</v>
      </c>
      <c r="G395" s="2" t="s">
        <v>21</v>
      </c>
      <c r="H395" s="11" t="s">
        <v>22</v>
      </c>
      <c r="I395" s="67" t="s">
        <v>860</v>
      </c>
    </row>
    <row r="396" ht="15.75" customHeight="1">
      <c r="A396" s="2">
        <v>395.0</v>
      </c>
      <c r="B396" s="2" t="s">
        <v>87</v>
      </c>
      <c r="C396" s="4">
        <v>44080.0</v>
      </c>
      <c r="D396" s="2" t="s">
        <v>861</v>
      </c>
      <c r="E396" s="2"/>
      <c r="F396" s="2" t="s">
        <v>862</v>
      </c>
      <c r="G396" s="2" t="s">
        <v>67</v>
      </c>
      <c r="H396" s="2" t="s">
        <v>62</v>
      </c>
      <c r="I396" s="67" t="s">
        <v>863</v>
      </c>
    </row>
    <row r="397" ht="15.75" customHeight="1">
      <c r="A397" s="2">
        <v>397.0</v>
      </c>
      <c r="B397" s="3" t="s">
        <v>117</v>
      </c>
      <c r="C397" s="4">
        <v>44080.0</v>
      </c>
      <c r="D397" s="2" t="s">
        <v>864</v>
      </c>
      <c r="E397" s="2"/>
      <c r="F397" s="2" t="s">
        <v>205</v>
      </c>
      <c r="G397" s="2" t="s">
        <v>21</v>
      </c>
      <c r="H397" s="3" t="s">
        <v>39</v>
      </c>
      <c r="I397" s="67" t="s">
        <v>865</v>
      </c>
    </row>
    <row r="398" ht="15.75" customHeight="1">
      <c r="A398" s="15">
        <v>396.0</v>
      </c>
      <c r="B398" s="3" t="s">
        <v>53</v>
      </c>
      <c r="C398" s="4">
        <v>44081.0</v>
      </c>
      <c r="D398" s="2" t="s">
        <v>866</v>
      </c>
      <c r="E398" s="2">
        <v>27.0</v>
      </c>
      <c r="F398" s="2" t="s">
        <v>867</v>
      </c>
      <c r="G398" s="2" t="s">
        <v>67</v>
      </c>
      <c r="H398" s="11" t="s">
        <v>22</v>
      </c>
      <c r="I398" s="67" t="s">
        <v>868</v>
      </c>
    </row>
    <row r="399" ht="15.75" customHeight="1">
      <c r="A399" s="2">
        <v>398.0</v>
      </c>
      <c r="B399" s="3" t="s">
        <v>41</v>
      </c>
      <c r="C399" s="4">
        <v>44085.0</v>
      </c>
      <c r="D399" s="2" t="s">
        <v>28</v>
      </c>
      <c r="E399" s="2"/>
      <c r="F399" s="2" t="s">
        <v>869</v>
      </c>
      <c r="G399" s="2" t="s">
        <v>21</v>
      </c>
      <c r="H399" s="11" t="s">
        <v>22</v>
      </c>
      <c r="I399" s="67" t="s">
        <v>870</v>
      </c>
    </row>
    <row r="400" ht="15.75" customHeight="1">
      <c r="A400" s="2">
        <v>399.0</v>
      </c>
      <c r="B400" s="3" t="s">
        <v>41</v>
      </c>
      <c r="C400" s="4">
        <v>44085.0</v>
      </c>
      <c r="D400" s="2" t="s">
        <v>28</v>
      </c>
      <c r="E400" s="2"/>
      <c r="F400" s="2" t="s">
        <v>869</v>
      </c>
      <c r="G400" s="2" t="s">
        <v>21</v>
      </c>
      <c r="H400" s="11" t="s">
        <v>22</v>
      </c>
      <c r="I400" s="67" t="s">
        <v>870</v>
      </c>
    </row>
    <row r="401" ht="15.75" customHeight="1">
      <c r="A401" s="2">
        <v>400.0</v>
      </c>
      <c r="B401" s="3" t="s">
        <v>41</v>
      </c>
      <c r="C401" s="4">
        <v>44085.0</v>
      </c>
      <c r="D401" s="2" t="s">
        <v>28</v>
      </c>
      <c r="E401" s="2"/>
      <c r="F401" s="2" t="s">
        <v>869</v>
      </c>
      <c r="G401" s="2" t="s">
        <v>21</v>
      </c>
      <c r="H401" s="11" t="s">
        <v>22</v>
      </c>
      <c r="I401" s="67" t="s">
        <v>870</v>
      </c>
    </row>
    <row r="402" ht="15.75" customHeight="1">
      <c r="A402" s="2">
        <v>403.0</v>
      </c>
      <c r="B402" s="3" t="s">
        <v>117</v>
      </c>
      <c r="C402" s="4">
        <v>44086.0</v>
      </c>
      <c r="D402" s="2" t="s">
        <v>871</v>
      </c>
      <c r="E402" s="2"/>
      <c r="F402" s="2" t="s">
        <v>872</v>
      </c>
      <c r="G402" s="2" t="s">
        <v>67</v>
      </c>
      <c r="H402" s="11" t="s">
        <v>22</v>
      </c>
      <c r="I402" s="67" t="s">
        <v>873</v>
      </c>
    </row>
    <row r="403" ht="15.75" customHeight="1">
      <c r="A403" s="2">
        <v>404.0</v>
      </c>
      <c r="B403" s="3" t="s">
        <v>35</v>
      </c>
      <c r="C403" s="4">
        <v>44086.0</v>
      </c>
      <c r="D403" s="2" t="s">
        <v>874</v>
      </c>
      <c r="E403" s="2"/>
      <c r="F403" s="2" t="s">
        <v>156</v>
      </c>
      <c r="G403" s="2" t="s">
        <v>67</v>
      </c>
      <c r="H403" s="11" t="s">
        <v>22</v>
      </c>
      <c r="I403" s="67" t="s">
        <v>875</v>
      </c>
    </row>
    <row r="404" ht="15.75" customHeight="1">
      <c r="A404" s="2">
        <v>410.0</v>
      </c>
      <c r="B404" s="2" t="s">
        <v>121</v>
      </c>
      <c r="C404" s="4">
        <v>44086.0</v>
      </c>
      <c r="D404" s="2" t="s">
        <v>694</v>
      </c>
      <c r="E404" s="2">
        <v>37.0</v>
      </c>
      <c r="F404" s="2" t="s">
        <v>310</v>
      </c>
      <c r="G404" s="2" t="s">
        <v>67</v>
      </c>
      <c r="H404" s="11" t="s">
        <v>22</v>
      </c>
      <c r="I404" s="67" t="s">
        <v>876</v>
      </c>
    </row>
    <row r="405" ht="15.75" customHeight="1">
      <c r="A405" s="2">
        <v>401.0</v>
      </c>
      <c r="B405" s="3" t="s">
        <v>35</v>
      </c>
      <c r="C405" s="4">
        <v>44088.0</v>
      </c>
      <c r="D405" s="2" t="s">
        <v>877</v>
      </c>
      <c r="E405" s="2"/>
      <c r="F405" s="2" t="s">
        <v>245</v>
      </c>
      <c r="G405" s="2" t="s">
        <v>21</v>
      </c>
      <c r="H405" s="11" t="s">
        <v>22</v>
      </c>
      <c r="I405" s="67" t="s">
        <v>878</v>
      </c>
    </row>
    <row r="406" ht="15.75" customHeight="1">
      <c r="A406" s="2">
        <v>438.0</v>
      </c>
      <c r="B406" s="2" t="s">
        <v>87</v>
      </c>
      <c r="C406" s="4">
        <v>44088.0</v>
      </c>
      <c r="D406" s="2" t="s">
        <v>879</v>
      </c>
      <c r="E406" s="2">
        <v>43.0</v>
      </c>
      <c r="F406" s="2" t="s">
        <v>880</v>
      </c>
      <c r="G406" s="2" t="s">
        <v>881</v>
      </c>
      <c r="H406" s="2" t="s">
        <v>882</v>
      </c>
      <c r="I406" s="67" t="s">
        <v>883</v>
      </c>
    </row>
    <row r="407" ht="15.75" customHeight="1">
      <c r="A407" s="2">
        <v>402.0</v>
      </c>
      <c r="B407" s="3" t="s">
        <v>35</v>
      </c>
      <c r="C407" s="4">
        <v>44088.0</v>
      </c>
      <c r="D407" s="2" t="s">
        <v>28</v>
      </c>
      <c r="E407" s="2"/>
      <c r="F407" s="2" t="s">
        <v>675</v>
      </c>
      <c r="G407" s="2" t="s">
        <v>67</v>
      </c>
      <c r="H407" s="2" t="s">
        <v>62</v>
      </c>
      <c r="I407" s="67" t="s">
        <v>884</v>
      </c>
    </row>
    <row r="408" ht="15.75" customHeight="1">
      <c r="A408" s="2">
        <v>405.0</v>
      </c>
      <c r="B408" s="3" t="s">
        <v>36</v>
      </c>
      <c r="C408" s="4">
        <v>44088.0</v>
      </c>
      <c r="D408" s="2" t="s">
        <v>885</v>
      </c>
      <c r="E408" s="2"/>
      <c r="F408" s="2" t="s">
        <v>38</v>
      </c>
      <c r="G408" s="2" t="s">
        <v>21</v>
      </c>
      <c r="H408" s="11" t="s">
        <v>22</v>
      </c>
      <c r="I408" s="67" t="s">
        <v>886</v>
      </c>
    </row>
    <row r="409" ht="15.75" customHeight="1">
      <c r="A409" s="2">
        <v>406.0</v>
      </c>
      <c r="B409" s="3" t="s">
        <v>64</v>
      </c>
      <c r="C409" s="4">
        <v>44089.0</v>
      </c>
      <c r="D409" s="2" t="s">
        <v>28</v>
      </c>
      <c r="E409" s="2"/>
      <c r="F409" s="2" t="s">
        <v>681</v>
      </c>
      <c r="G409" s="2" t="s">
        <v>67</v>
      </c>
      <c r="H409" s="11" t="s">
        <v>22</v>
      </c>
      <c r="I409" s="67" t="s">
        <v>887</v>
      </c>
    </row>
    <row r="410" ht="15.75" customHeight="1">
      <c r="A410" s="2">
        <v>407.0</v>
      </c>
      <c r="B410" s="2" t="s">
        <v>78</v>
      </c>
      <c r="C410" s="4">
        <v>44089.0</v>
      </c>
      <c r="D410" s="2" t="s">
        <v>888</v>
      </c>
      <c r="E410" s="2"/>
      <c r="F410" s="2" t="s">
        <v>889</v>
      </c>
      <c r="G410" s="2" t="s">
        <v>67</v>
      </c>
      <c r="H410" s="11" t="s">
        <v>22</v>
      </c>
      <c r="I410" s="67" t="s">
        <v>890</v>
      </c>
    </row>
    <row r="411" ht="15.75" customHeight="1">
      <c r="A411" s="2">
        <v>408.0</v>
      </c>
      <c r="B411" s="3" t="s">
        <v>41</v>
      </c>
      <c r="C411" s="4">
        <v>44090.0</v>
      </c>
      <c r="D411" s="2" t="s">
        <v>891</v>
      </c>
      <c r="E411" s="2"/>
      <c r="F411" s="2" t="s">
        <v>892</v>
      </c>
      <c r="G411" s="2" t="s">
        <v>67</v>
      </c>
      <c r="H411" s="11" t="s">
        <v>22</v>
      </c>
      <c r="I411" s="67" t="s">
        <v>893</v>
      </c>
    </row>
    <row r="412" ht="15.75" customHeight="1">
      <c r="A412" s="15">
        <v>409.0</v>
      </c>
      <c r="B412" s="3" t="s">
        <v>41</v>
      </c>
      <c r="C412" s="4">
        <v>44090.0</v>
      </c>
      <c r="D412" s="2" t="s">
        <v>894</v>
      </c>
      <c r="E412" s="2"/>
      <c r="F412" s="2" t="s">
        <v>892</v>
      </c>
      <c r="G412" s="2" t="s">
        <v>67</v>
      </c>
      <c r="H412" s="11" t="s">
        <v>22</v>
      </c>
      <c r="I412" s="67" t="s">
        <v>895</v>
      </c>
    </row>
    <row r="413" ht="15.75" customHeight="1">
      <c r="A413" s="2">
        <v>412.0</v>
      </c>
      <c r="B413" s="3" t="s">
        <v>64</v>
      </c>
      <c r="C413" s="4">
        <v>44093.0</v>
      </c>
      <c r="D413" s="2" t="s">
        <v>28</v>
      </c>
      <c r="E413" s="2"/>
      <c r="F413" s="2" t="s">
        <v>896</v>
      </c>
      <c r="G413" s="2" t="s">
        <v>67</v>
      </c>
      <c r="H413" s="11" t="s">
        <v>22</v>
      </c>
      <c r="I413" s="71" t="s">
        <v>897</v>
      </c>
    </row>
    <row r="414" ht="15.75" customHeight="1">
      <c r="A414" s="2">
        <v>413.0</v>
      </c>
      <c r="B414" s="3" t="s">
        <v>64</v>
      </c>
      <c r="C414" s="4">
        <v>44093.0</v>
      </c>
      <c r="D414" s="2" t="s">
        <v>28</v>
      </c>
      <c r="E414" s="2"/>
      <c r="F414" s="2" t="s">
        <v>896</v>
      </c>
      <c r="G414" s="2" t="s">
        <v>67</v>
      </c>
      <c r="H414" s="11" t="s">
        <v>22</v>
      </c>
      <c r="I414" s="69" t="s">
        <v>897</v>
      </c>
    </row>
    <row r="415" ht="15.75" customHeight="1">
      <c r="A415" s="2">
        <v>411.0</v>
      </c>
      <c r="B415" s="3" t="s">
        <v>35</v>
      </c>
      <c r="C415" s="4">
        <v>44095.0</v>
      </c>
      <c r="D415" s="2" t="s">
        <v>898</v>
      </c>
      <c r="E415" s="2"/>
      <c r="F415" s="2" t="s">
        <v>293</v>
      </c>
      <c r="G415" s="2" t="s">
        <v>67</v>
      </c>
      <c r="H415" s="11" t="s">
        <v>22</v>
      </c>
      <c r="I415" s="67" t="s">
        <v>899</v>
      </c>
    </row>
    <row r="416" ht="15.75" customHeight="1">
      <c r="A416" s="2">
        <v>414.0</v>
      </c>
      <c r="B416" s="3" t="s">
        <v>36</v>
      </c>
      <c r="C416" s="4">
        <v>44095.0</v>
      </c>
      <c r="D416" s="2" t="s">
        <v>900</v>
      </c>
      <c r="E416" s="2"/>
      <c r="F416" s="2" t="s">
        <v>901</v>
      </c>
      <c r="G416" s="2" t="s">
        <v>67</v>
      </c>
      <c r="H416" s="11" t="s">
        <v>22</v>
      </c>
      <c r="I416" s="69" t="s">
        <v>902</v>
      </c>
    </row>
    <row r="417" ht="15.75" customHeight="1">
      <c r="A417" s="2">
        <v>415.0</v>
      </c>
      <c r="B417" s="3" t="s">
        <v>35</v>
      </c>
      <c r="C417" s="4">
        <v>44095.0</v>
      </c>
      <c r="D417" s="2" t="s">
        <v>28</v>
      </c>
      <c r="E417" s="2"/>
      <c r="F417" s="2" t="s">
        <v>245</v>
      </c>
      <c r="G417" s="2" t="s">
        <v>21</v>
      </c>
      <c r="H417" s="11" t="s">
        <v>22</v>
      </c>
      <c r="I417" s="67" t="s">
        <v>903</v>
      </c>
    </row>
    <row r="418" ht="15.75" customHeight="1">
      <c r="A418" s="2">
        <v>416.0</v>
      </c>
      <c r="B418" s="2" t="s">
        <v>35</v>
      </c>
      <c r="C418" s="4">
        <v>44096.0</v>
      </c>
      <c r="D418" s="2" t="s">
        <v>28</v>
      </c>
      <c r="E418" s="2"/>
      <c r="F418" s="2" t="s">
        <v>904</v>
      </c>
      <c r="G418" s="2" t="s">
        <v>67</v>
      </c>
      <c r="H418" s="11" t="s">
        <v>22</v>
      </c>
      <c r="I418" s="67" t="s">
        <v>905</v>
      </c>
    </row>
    <row r="419" ht="15.75" customHeight="1">
      <c r="A419" s="15">
        <v>418.0</v>
      </c>
      <c r="B419" s="2" t="s">
        <v>53</v>
      </c>
      <c r="C419" s="4">
        <v>44098.0</v>
      </c>
      <c r="D419" s="2" t="s">
        <v>28</v>
      </c>
      <c r="E419" s="2"/>
      <c r="F419" s="2" t="s">
        <v>53</v>
      </c>
      <c r="G419" s="2" t="s">
        <v>67</v>
      </c>
      <c r="H419" s="11" t="s">
        <v>22</v>
      </c>
      <c r="I419" s="67" t="s">
        <v>906</v>
      </c>
    </row>
    <row r="420" ht="15.75" customHeight="1">
      <c r="A420" s="2">
        <v>417.0</v>
      </c>
      <c r="B420" s="2" t="s">
        <v>24</v>
      </c>
      <c r="C420" s="4">
        <v>44099.0</v>
      </c>
      <c r="D420" s="2" t="s">
        <v>907</v>
      </c>
      <c r="E420" s="2"/>
      <c r="F420" s="2" t="s">
        <v>908</v>
      </c>
      <c r="G420" s="2" t="s">
        <v>67</v>
      </c>
      <c r="H420" s="11" t="s">
        <v>22</v>
      </c>
      <c r="I420" s="67" t="s">
        <v>909</v>
      </c>
    </row>
    <row r="421" ht="15.75" customHeight="1">
      <c r="A421" s="75">
        <v>420.0</v>
      </c>
      <c r="B421" s="75" t="s">
        <v>35</v>
      </c>
      <c r="C421" s="76">
        <v>44100.0</v>
      </c>
      <c r="D421" s="75" t="s">
        <v>28</v>
      </c>
      <c r="E421" s="75"/>
      <c r="F421" s="75" t="s">
        <v>193</v>
      </c>
      <c r="G421" s="75" t="s">
        <v>67</v>
      </c>
      <c r="H421" s="77" t="s">
        <v>22</v>
      </c>
      <c r="I421" s="78" t="s">
        <v>910</v>
      </c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ht="15.75" customHeight="1">
      <c r="A422" s="2">
        <v>421.0</v>
      </c>
      <c r="B422" s="2" t="s">
        <v>41</v>
      </c>
      <c r="C422" s="4">
        <v>44100.0</v>
      </c>
      <c r="D422" s="2" t="s">
        <v>911</v>
      </c>
      <c r="E422" s="2"/>
      <c r="F422" s="2" t="s">
        <v>698</v>
      </c>
      <c r="G422" s="2" t="s">
        <v>67</v>
      </c>
      <c r="H422" s="11" t="s">
        <v>22</v>
      </c>
      <c r="I422" s="67" t="s">
        <v>912</v>
      </c>
    </row>
    <row r="423" ht="15.75" customHeight="1">
      <c r="A423" s="2">
        <v>419.0</v>
      </c>
      <c r="B423" s="2" t="s">
        <v>58</v>
      </c>
      <c r="C423" s="4">
        <v>44102.0</v>
      </c>
      <c r="D423" s="2" t="s">
        <v>913</v>
      </c>
      <c r="E423" s="2">
        <v>35.0</v>
      </c>
      <c r="F423" s="2" t="s">
        <v>218</v>
      </c>
      <c r="G423" s="2" t="s">
        <v>67</v>
      </c>
      <c r="H423" s="11" t="s">
        <v>22</v>
      </c>
      <c r="I423" s="67" t="s">
        <v>914</v>
      </c>
    </row>
    <row r="424" ht="15.75" customHeight="1">
      <c r="A424" s="15">
        <v>422.0</v>
      </c>
      <c r="B424" s="2" t="s">
        <v>104</v>
      </c>
      <c r="C424" s="4">
        <v>44102.0</v>
      </c>
      <c r="D424" s="2" t="s">
        <v>28</v>
      </c>
      <c r="E424" s="2"/>
      <c r="F424" s="2" t="s">
        <v>915</v>
      </c>
      <c r="G424" s="2" t="s">
        <v>21</v>
      </c>
      <c r="H424" s="11" t="s">
        <v>22</v>
      </c>
      <c r="I424" s="67" t="s">
        <v>916</v>
      </c>
    </row>
    <row r="425" ht="15.75" customHeight="1">
      <c r="A425" s="2">
        <v>423.0</v>
      </c>
      <c r="B425" s="2" t="s">
        <v>128</v>
      </c>
      <c r="C425" s="4">
        <v>44106.0</v>
      </c>
      <c r="D425" s="2" t="s">
        <v>671</v>
      </c>
      <c r="E425" s="2"/>
      <c r="F425" s="2" t="s">
        <v>917</v>
      </c>
      <c r="G425" s="2" t="s">
        <v>21</v>
      </c>
      <c r="H425" s="11" t="s">
        <v>22</v>
      </c>
      <c r="I425" s="67" t="s">
        <v>918</v>
      </c>
    </row>
    <row r="426" ht="15.75" customHeight="1">
      <c r="A426" s="2">
        <v>424.0</v>
      </c>
      <c r="B426" s="2" t="s">
        <v>128</v>
      </c>
      <c r="C426" s="4">
        <v>44106.0</v>
      </c>
      <c r="D426" s="2" t="s">
        <v>671</v>
      </c>
      <c r="E426" s="2"/>
      <c r="F426" s="2" t="s">
        <v>917</v>
      </c>
      <c r="G426" s="2" t="s">
        <v>21</v>
      </c>
      <c r="H426" s="11" t="s">
        <v>22</v>
      </c>
      <c r="I426" s="67" t="s">
        <v>918</v>
      </c>
    </row>
    <row r="427" ht="15.75" customHeight="1">
      <c r="A427" s="2">
        <v>425.0</v>
      </c>
      <c r="B427" s="2" t="s">
        <v>919</v>
      </c>
      <c r="C427" s="4">
        <v>44106.0</v>
      </c>
      <c r="D427" s="2" t="s">
        <v>671</v>
      </c>
      <c r="E427" s="2"/>
      <c r="F427" s="2" t="s">
        <v>917</v>
      </c>
      <c r="G427" s="2" t="s">
        <v>21</v>
      </c>
      <c r="H427" s="11" t="s">
        <v>22</v>
      </c>
      <c r="I427" s="67" t="s">
        <v>918</v>
      </c>
    </row>
    <row r="428" ht="15.75" customHeight="1">
      <c r="A428" s="2">
        <v>426.0</v>
      </c>
      <c r="B428" s="2" t="s">
        <v>128</v>
      </c>
      <c r="C428" s="4">
        <v>44106.0</v>
      </c>
      <c r="D428" s="2" t="s">
        <v>671</v>
      </c>
      <c r="E428" s="2"/>
      <c r="F428" s="2" t="s">
        <v>917</v>
      </c>
      <c r="G428" s="2" t="s">
        <v>21</v>
      </c>
      <c r="H428" s="11" t="s">
        <v>22</v>
      </c>
      <c r="I428" s="67" t="s">
        <v>918</v>
      </c>
    </row>
    <row r="429" ht="15.75" customHeight="1">
      <c r="A429" s="2">
        <v>427.0</v>
      </c>
      <c r="B429" s="2" t="s">
        <v>128</v>
      </c>
      <c r="C429" s="4">
        <v>44106.0</v>
      </c>
      <c r="D429" s="2" t="s">
        <v>671</v>
      </c>
      <c r="E429" s="2"/>
      <c r="F429" s="2" t="s">
        <v>920</v>
      </c>
      <c r="G429" s="2" t="s">
        <v>21</v>
      </c>
      <c r="H429" s="11" t="s">
        <v>22</v>
      </c>
      <c r="I429" s="67" t="s">
        <v>918</v>
      </c>
    </row>
    <row r="430" ht="15.75" customHeight="1">
      <c r="A430" s="2">
        <v>428.0</v>
      </c>
      <c r="B430" s="2" t="s">
        <v>919</v>
      </c>
      <c r="C430" s="4">
        <v>44106.0</v>
      </c>
      <c r="D430" s="2" t="s">
        <v>671</v>
      </c>
      <c r="E430" s="2"/>
      <c r="F430" s="2" t="s">
        <v>917</v>
      </c>
      <c r="G430" s="2" t="s">
        <v>21</v>
      </c>
      <c r="H430" s="11" t="s">
        <v>22</v>
      </c>
      <c r="I430" s="67" t="s">
        <v>918</v>
      </c>
    </row>
    <row r="431" ht="15.75" customHeight="1">
      <c r="A431" s="2">
        <v>434.0</v>
      </c>
      <c r="B431" s="2" t="s">
        <v>63</v>
      </c>
      <c r="C431" s="4">
        <v>44107.0</v>
      </c>
      <c r="D431" s="2" t="s">
        <v>28</v>
      </c>
      <c r="E431" s="2"/>
      <c r="F431" s="2" t="s">
        <v>81</v>
      </c>
      <c r="G431" s="2" t="s">
        <v>21</v>
      </c>
      <c r="H431" s="2" t="s">
        <v>22</v>
      </c>
      <c r="I431" s="67" t="s">
        <v>921</v>
      </c>
    </row>
    <row r="432" ht="15.75" customHeight="1">
      <c r="A432" s="2">
        <v>429.0</v>
      </c>
      <c r="B432" s="2" t="s">
        <v>35</v>
      </c>
      <c r="C432" s="4">
        <v>44107.0</v>
      </c>
      <c r="D432" s="2" t="s">
        <v>922</v>
      </c>
      <c r="E432" s="2"/>
      <c r="F432" s="2" t="s">
        <v>923</v>
      </c>
      <c r="G432" s="2" t="s">
        <v>67</v>
      </c>
      <c r="H432" s="2" t="s">
        <v>22</v>
      </c>
      <c r="I432" s="67" t="s">
        <v>924</v>
      </c>
    </row>
    <row r="433" ht="15.75" customHeight="1">
      <c r="A433" s="2">
        <v>432.0</v>
      </c>
      <c r="B433" s="2" t="s">
        <v>87</v>
      </c>
      <c r="C433" s="4">
        <v>44107.0</v>
      </c>
      <c r="D433" s="2" t="s">
        <v>28</v>
      </c>
      <c r="E433" s="2"/>
      <c r="F433" s="2" t="s">
        <v>925</v>
      </c>
      <c r="G433" s="2" t="s">
        <v>67</v>
      </c>
      <c r="H433" s="2" t="s">
        <v>22</v>
      </c>
      <c r="I433" s="67" t="s">
        <v>926</v>
      </c>
    </row>
    <row r="434" ht="15.75" customHeight="1">
      <c r="A434" s="2">
        <v>430.0</v>
      </c>
      <c r="B434" s="2" t="s">
        <v>64</v>
      </c>
      <c r="C434" s="4">
        <v>44108.0</v>
      </c>
      <c r="D434" s="2" t="s">
        <v>927</v>
      </c>
      <c r="E434" s="2"/>
      <c r="F434" s="2" t="s">
        <v>84</v>
      </c>
      <c r="G434" s="2" t="s">
        <v>21</v>
      </c>
      <c r="H434" s="2" t="s">
        <v>22</v>
      </c>
      <c r="I434" s="67" t="s">
        <v>928</v>
      </c>
    </row>
    <row r="435" ht="15.75" customHeight="1">
      <c r="A435" s="2">
        <v>431.0</v>
      </c>
      <c r="B435" s="2" t="s">
        <v>64</v>
      </c>
      <c r="C435" s="4">
        <v>44108.0</v>
      </c>
      <c r="D435" s="2" t="s">
        <v>929</v>
      </c>
      <c r="E435" s="2"/>
      <c r="F435" s="2" t="s">
        <v>84</v>
      </c>
      <c r="G435" s="2" t="s">
        <v>21</v>
      </c>
      <c r="H435" s="2" t="s">
        <v>39</v>
      </c>
      <c r="I435" s="67" t="s">
        <v>928</v>
      </c>
    </row>
    <row r="436" ht="15.75" customHeight="1">
      <c r="A436" s="2">
        <v>433.0</v>
      </c>
      <c r="B436" s="2" t="s">
        <v>36</v>
      </c>
      <c r="C436" s="4">
        <v>44080.0</v>
      </c>
      <c r="D436" s="2" t="s">
        <v>28</v>
      </c>
      <c r="E436" s="2"/>
      <c r="F436" s="2" t="s">
        <v>930</v>
      </c>
      <c r="G436" s="2" t="s">
        <v>67</v>
      </c>
      <c r="H436" s="2" t="s">
        <v>931</v>
      </c>
      <c r="I436" s="67" t="s">
        <v>932</v>
      </c>
    </row>
    <row r="437" ht="17.25" customHeight="1">
      <c r="A437" s="15">
        <v>435.0</v>
      </c>
      <c r="B437" s="2" t="s">
        <v>78</v>
      </c>
      <c r="C437" s="4">
        <v>44112.0</v>
      </c>
      <c r="D437" s="2" t="s">
        <v>933</v>
      </c>
      <c r="E437" s="2">
        <v>40.0</v>
      </c>
      <c r="F437" s="2" t="s">
        <v>237</v>
      </c>
      <c r="G437" s="2" t="s">
        <v>67</v>
      </c>
      <c r="H437" s="2" t="s">
        <v>22</v>
      </c>
      <c r="I437" s="67" t="s">
        <v>934</v>
      </c>
    </row>
    <row r="438" ht="15.75" customHeight="1">
      <c r="A438" s="2">
        <v>441.0</v>
      </c>
      <c r="B438" s="2" t="s">
        <v>72</v>
      </c>
      <c r="C438" s="4">
        <v>44114.0</v>
      </c>
      <c r="D438" s="2" t="s">
        <v>28</v>
      </c>
      <c r="E438" s="2"/>
      <c r="F438" s="2" t="s">
        <v>101</v>
      </c>
      <c r="G438" s="2" t="s">
        <v>67</v>
      </c>
      <c r="H438" s="2" t="s">
        <v>882</v>
      </c>
      <c r="I438" s="67" t="s">
        <v>935</v>
      </c>
    </row>
    <row r="439" ht="15.75" customHeight="1">
      <c r="A439" s="2">
        <v>437.0</v>
      </c>
      <c r="B439" s="2" t="s">
        <v>36</v>
      </c>
      <c r="C439" s="4">
        <v>44114.0</v>
      </c>
      <c r="D439" s="2" t="s">
        <v>936</v>
      </c>
      <c r="E439" s="2">
        <v>73.0</v>
      </c>
      <c r="F439" s="2" t="s">
        <v>937</v>
      </c>
      <c r="G439" s="2" t="s">
        <v>881</v>
      </c>
      <c r="H439" s="2" t="s">
        <v>882</v>
      </c>
      <c r="I439" s="67" t="s">
        <v>938</v>
      </c>
    </row>
    <row r="440" ht="15.75" customHeight="1">
      <c r="A440" s="2">
        <v>440.0</v>
      </c>
      <c r="B440" s="2" t="s">
        <v>87</v>
      </c>
      <c r="C440" s="4">
        <v>44115.0</v>
      </c>
      <c r="D440" s="2" t="s">
        <v>28</v>
      </c>
      <c r="E440" s="2"/>
      <c r="F440" s="2" t="s">
        <v>939</v>
      </c>
      <c r="G440" s="2" t="s">
        <v>940</v>
      </c>
      <c r="H440" s="2" t="s">
        <v>941</v>
      </c>
      <c r="I440" s="67" t="s">
        <v>942</v>
      </c>
    </row>
    <row r="441" ht="15.75" customHeight="1">
      <c r="A441" s="2">
        <v>439.0</v>
      </c>
      <c r="B441" s="2" t="s">
        <v>41</v>
      </c>
      <c r="C441" s="4">
        <v>44116.0</v>
      </c>
      <c r="D441" s="2" t="s">
        <v>28</v>
      </c>
      <c r="E441" s="2"/>
      <c r="F441" s="2" t="s">
        <v>943</v>
      </c>
      <c r="G441" s="2" t="s">
        <v>881</v>
      </c>
      <c r="H441" s="2" t="s">
        <v>882</v>
      </c>
      <c r="I441" s="67" t="s">
        <v>944</v>
      </c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15">
        <v>436.0</v>
      </c>
      <c r="B442" s="2" t="s">
        <v>58</v>
      </c>
      <c r="C442" s="4">
        <v>44119.0</v>
      </c>
      <c r="D442" s="2" t="s">
        <v>945</v>
      </c>
      <c r="E442" s="2">
        <v>28.0</v>
      </c>
      <c r="F442" s="2" t="s">
        <v>260</v>
      </c>
      <c r="G442" s="2" t="s">
        <v>67</v>
      </c>
      <c r="H442" s="2" t="s">
        <v>22</v>
      </c>
      <c r="I442" s="43" t="s">
        <v>946</v>
      </c>
    </row>
    <row r="443" ht="15.75" customHeight="1">
      <c r="A443" s="2">
        <v>443.0</v>
      </c>
      <c r="B443" s="2" t="s">
        <v>78</v>
      </c>
      <c r="C443" s="4">
        <v>44121.0</v>
      </c>
      <c r="D443" s="2" t="s">
        <v>947</v>
      </c>
      <c r="E443" s="2"/>
      <c r="F443" s="2" t="s">
        <v>532</v>
      </c>
      <c r="G443" s="2" t="s">
        <v>67</v>
      </c>
      <c r="H443" s="2" t="s">
        <v>882</v>
      </c>
      <c r="I443" s="67" t="s">
        <v>948</v>
      </c>
    </row>
    <row r="444" ht="15.75" customHeight="1">
      <c r="A444" s="2">
        <v>442.0</v>
      </c>
      <c r="B444" s="2" t="s">
        <v>9</v>
      </c>
      <c r="C444" s="4">
        <v>44121.0</v>
      </c>
      <c r="D444" s="2" t="s">
        <v>949</v>
      </c>
      <c r="E444" s="2"/>
      <c r="F444" s="2" t="s">
        <v>618</v>
      </c>
      <c r="G444" s="2" t="s">
        <v>67</v>
      </c>
      <c r="H444" s="2" t="s">
        <v>882</v>
      </c>
      <c r="I444" s="67" t="s">
        <v>950</v>
      </c>
    </row>
    <row r="445" ht="15.75" customHeight="1">
      <c r="A445" s="2">
        <v>445.0</v>
      </c>
      <c r="B445" s="2" t="s">
        <v>58</v>
      </c>
      <c r="C445" s="4">
        <v>44123.0</v>
      </c>
      <c r="D445" s="2" t="s">
        <v>951</v>
      </c>
      <c r="E445" s="2"/>
      <c r="F445" s="2" t="s">
        <v>119</v>
      </c>
      <c r="G445" s="2" t="s">
        <v>67</v>
      </c>
      <c r="H445" s="2" t="s">
        <v>882</v>
      </c>
      <c r="I445" s="67" t="s">
        <v>952</v>
      </c>
    </row>
    <row r="446" ht="15.75" customHeight="1">
      <c r="A446" s="2">
        <v>444.0</v>
      </c>
      <c r="B446" s="2" t="s">
        <v>78</v>
      </c>
      <c r="C446" s="4">
        <v>44124.0</v>
      </c>
      <c r="D446" s="2" t="s">
        <v>953</v>
      </c>
      <c r="E446" s="2"/>
      <c r="F446" s="2" t="s">
        <v>954</v>
      </c>
      <c r="G446" s="2" t="s">
        <v>67</v>
      </c>
      <c r="H446" s="2" t="s">
        <v>882</v>
      </c>
      <c r="I446" s="67" t="s">
        <v>955</v>
      </c>
    </row>
    <row r="447" ht="15.75" customHeight="1">
      <c r="A447" s="2">
        <v>447.0</v>
      </c>
      <c r="B447" s="2" t="s">
        <v>78</v>
      </c>
      <c r="C447" s="4">
        <v>44125.0</v>
      </c>
      <c r="D447" s="2" t="s">
        <v>956</v>
      </c>
      <c r="E447" s="2">
        <v>39.0</v>
      </c>
      <c r="F447" s="41" t="s">
        <v>957</v>
      </c>
      <c r="G447" s="2" t="s">
        <v>67</v>
      </c>
      <c r="H447" s="2" t="s">
        <v>22</v>
      </c>
      <c r="I447" s="80" t="s">
        <v>958</v>
      </c>
    </row>
    <row r="448" ht="15.75" customHeight="1">
      <c r="A448" s="2">
        <v>449.0</v>
      </c>
      <c r="B448" s="2" t="s">
        <v>9</v>
      </c>
      <c r="C448" s="4">
        <v>44125.0</v>
      </c>
      <c r="D448" s="2" t="s">
        <v>959</v>
      </c>
      <c r="E448" s="2"/>
      <c r="F448" s="2" t="s">
        <v>960</v>
      </c>
      <c r="G448" s="2" t="s">
        <v>67</v>
      </c>
      <c r="H448" s="2" t="s">
        <v>22</v>
      </c>
      <c r="I448" s="67" t="s">
        <v>961</v>
      </c>
    </row>
    <row r="449" ht="15.75" customHeight="1">
      <c r="A449" s="2">
        <v>446.0</v>
      </c>
      <c r="B449" s="2" t="s">
        <v>117</v>
      </c>
      <c r="C449" s="4">
        <v>44126.0</v>
      </c>
      <c r="D449" s="2" t="s">
        <v>962</v>
      </c>
      <c r="E449" s="2"/>
      <c r="F449" s="2" t="s">
        <v>205</v>
      </c>
      <c r="G449" s="2" t="s">
        <v>67</v>
      </c>
      <c r="H449" s="2" t="s">
        <v>22</v>
      </c>
      <c r="I449" s="67" t="s">
        <v>963</v>
      </c>
    </row>
    <row r="450" ht="15.75" customHeight="1">
      <c r="A450" s="2">
        <v>448.0</v>
      </c>
      <c r="B450" s="2" t="s">
        <v>964</v>
      </c>
      <c r="C450" s="4">
        <v>44126.0</v>
      </c>
      <c r="D450" s="2" t="s">
        <v>965</v>
      </c>
      <c r="E450" s="2"/>
      <c r="F450" s="2" t="s">
        <v>966</v>
      </c>
      <c r="G450" s="2" t="s">
        <v>67</v>
      </c>
      <c r="H450" s="2" t="s">
        <v>22</v>
      </c>
      <c r="I450" s="67" t="s">
        <v>967</v>
      </c>
    </row>
    <row r="451" ht="15.75" customHeight="1">
      <c r="A451" s="15">
        <v>450.0</v>
      </c>
      <c r="B451" s="2" t="s">
        <v>53</v>
      </c>
      <c r="C451" s="4">
        <v>44126.0</v>
      </c>
      <c r="D451" s="2" t="s">
        <v>968</v>
      </c>
      <c r="E451" s="2"/>
      <c r="F451" s="2" t="s">
        <v>969</v>
      </c>
      <c r="G451" s="2" t="s">
        <v>21</v>
      </c>
      <c r="H451" s="2" t="s">
        <v>39</v>
      </c>
      <c r="I451" s="67" t="s">
        <v>970</v>
      </c>
    </row>
    <row r="452" ht="15.75" customHeight="1">
      <c r="A452" s="2">
        <v>451.0</v>
      </c>
      <c r="B452" s="2" t="s">
        <v>121</v>
      </c>
      <c r="C452" s="4">
        <v>44129.0</v>
      </c>
      <c r="D452" s="2" t="s">
        <v>971</v>
      </c>
      <c r="E452" s="2"/>
      <c r="F452" s="2" t="s">
        <v>310</v>
      </c>
      <c r="G452" s="2" t="s">
        <v>21</v>
      </c>
      <c r="H452" s="2" t="s">
        <v>86</v>
      </c>
      <c r="I452" s="67" t="s">
        <v>972</v>
      </c>
    </row>
    <row r="453" ht="15.75" customHeight="1">
      <c r="A453" s="2">
        <v>452.0</v>
      </c>
      <c r="B453" s="2" t="s">
        <v>97</v>
      </c>
      <c r="C453" s="4">
        <v>44129.0</v>
      </c>
      <c r="D453" s="2" t="s">
        <v>973</v>
      </c>
      <c r="E453" s="2"/>
      <c r="F453" s="2" t="s">
        <v>974</v>
      </c>
      <c r="G453" s="2" t="s">
        <v>21</v>
      </c>
      <c r="H453" s="2" t="s">
        <v>62</v>
      </c>
      <c r="I453" s="67" t="s">
        <v>975</v>
      </c>
    </row>
    <row r="454" ht="15.75" customHeight="1">
      <c r="A454" s="2">
        <v>453.0</v>
      </c>
      <c r="B454" s="2" t="s">
        <v>64</v>
      </c>
      <c r="C454" s="4">
        <v>44130.0</v>
      </c>
      <c r="D454" s="2" t="s">
        <v>671</v>
      </c>
      <c r="E454" s="2"/>
      <c r="F454" s="2" t="s">
        <v>976</v>
      </c>
      <c r="G454" s="2" t="s">
        <v>67</v>
      </c>
      <c r="H454" s="2" t="s">
        <v>22</v>
      </c>
      <c r="I454" s="67" t="s">
        <v>977</v>
      </c>
    </row>
    <row r="455" ht="15.75" customHeight="1">
      <c r="A455" s="2">
        <v>454.0</v>
      </c>
      <c r="B455" s="2" t="s">
        <v>64</v>
      </c>
      <c r="C455" s="4">
        <v>44130.0</v>
      </c>
      <c r="D455" s="2" t="s">
        <v>671</v>
      </c>
      <c r="E455" s="2"/>
      <c r="F455" s="2" t="s">
        <v>978</v>
      </c>
      <c r="G455" s="2" t="s">
        <v>67</v>
      </c>
      <c r="H455" s="2" t="s">
        <v>22</v>
      </c>
      <c r="I455" s="67" t="s">
        <v>977</v>
      </c>
    </row>
    <row r="456" ht="15.75" customHeight="1">
      <c r="A456" s="2">
        <v>455.0</v>
      </c>
      <c r="B456" s="2" t="s">
        <v>64</v>
      </c>
      <c r="C456" s="4">
        <v>44130.0</v>
      </c>
      <c r="D456" s="2" t="s">
        <v>671</v>
      </c>
      <c r="E456" s="2"/>
      <c r="F456" s="2" t="s">
        <v>976</v>
      </c>
      <c r="G456" s="2" t="s">
        <v>67</v>
      </c>
      <c r="H456" s="2" t="s">
        <v>22</v>
      </c>
      <c r="I456" s="67" t="s">
        <v>977</v>
      </c>
    </row>
    <row r="457" ht="15.75" customHeight="1">
      <c r="A457" s="2">
        <v>456.0</v>
      </c>
      <c r="B457" s="2" t="s">
        <v>64</v>
      </c>
      <c r="C457" s="4">
        <v>44130.0</v>
      </c>
      <c r="D457" s="2" t="s">
        <v>671</v>
      </c>
      <c r="E457" s="2"/>
      <c r="F457" s="2" t="s">
        <v>976</v>
      </c>
      <c r="G457" s="2" t="s">
        <v>67</v>
      </c>
      <c r="H457" s="2" t="s">
        <v>22</v>
      </c>
      <c r="I457" s="67" t="s">
        <v>977</v>
      </c>
    </row>
    <row r="458" ht="15.75" customHeight="1">
      <c r="A458" s="2">
        <v>457.0</v>
      </c>
      <c r="B458" s="2" t="s">
        <v>9</v>
      </c>
      <c r="C458" s="4">
        <v>44130.0</v>
      </c>
      <c r="D458" s="2" t="s">
        <v>671</v>
      </c>
      <c r="E458" s="2"/>
      <c r="F458" s="2" t="s">
        <v>618</v>
      </c>
      <c r="G458" s="2" t="s">
        <v>21</v>
      </c>
      <c r="H458" s="2" t="s">
        <v>22</v>
      </c>
      <c r="I458" s="67" t="s">
        <v>979</v>
      </c>
    </row>
    <row r="459" ht="15.75" customHeight="1">
      <c r="A459" s="2">
        <v>459.0</v>
      </c>
      <c r="B459" s="2" t="s">
        <v>35</v>
      </c>
      <c r="C459" s="4">
        <v>44130.0</v>
      </c>
      <c r="D459" s="2" t="s">
        <v>689</v>
      </c>
      <c r="E459" s="2"/>
      <c r="F459" s="2" t="s">
        <v>156</v>
      </c>
      <c r="G459" s="2" t="s">
        <v>67</v>
      </c>
      <c r="H459" s="2" t="s">
        <v>22</v>
      </c>
      <c r="I459" s="67" t="s">
        <v>980</v>
      </c>
    </row>
    <row r="460" ht="15.75" customHeight="1">
      <c r="A460" s="2">
        <v>458.0</v>
      </c>
      <c r="B460" s="2" t="s">
        <v>58</v>
      </c>
      <c r="C460" s="4">
        <v>44131.0</v>
      </c>
      <c r="D460" s="2" t="s">
        <v>981</v>
      </c>
      <c r="E460" s="2"/>
      <c r="F460" s="2" t="s">
        <v>982</v>
      </c>
      <c r="G460" s="2" t="s">
        <v>21</v>
      </c>
      <c r="H460" s="2" t="s">
        <v>22</v>
      </c>
      <c r="I460" s="67" t="s">
        <v>983</v>
      </c>
    </row>
    <row r="461" ht="15.75" customHeight="1">
      <c r="A461" s="2">
        <v>460.0</v>
      </c>
      <c r="B461" s="2" t="s">
        <v>78</v>
      </c>
      <c r="C461" s="4">
        <v>44131.0</v>
      </c>
      <c r="D461" s="2" t="s">
        <v>984</v>
      </c>
      <c r="E461" s="2"/>
      <c r="F461" s="2" t="s">
        <v>954</v>
      </c>
      <c r="G461" s="2" t="s">
        <v>67</v>
      </c>
      <c r="H461" s="2" t="s">
        <v>22</v>
      </c>
      <c r="I461" s="67" t="s">
        <v>985</v>
      </c>
    </row>
    <row r="462" ht="15.75" customHeight="1">
      <c r="A462" s="15">
        <v>461.0</v>
      </c>
      <c r="B462" s="2" t="s">
        <v>41</v>
      </c>
      <c r="C462" s="4">
        <v>44133.0</v>
      </c>
      <c r="D462" s="2" t="s">
        <v>28</v>
      </c>
      <c r="E462" s="2"/>
      <c r="F462" s="2" t="s">
        <v>986</v>
      </c>
      <c r="G462" s="2" t="s">
        <v>21</v>
      </c>
      <c r="H462" s="2" t="s">
        <v>39</v>
      </c>
      <c r="I462" s="67" t="s">
        <v>987</v>
      </c>
    </row>
    <row r="463" ht="15.75" customHeight="1">
      <c r="A463" s="2">
        <v>462.0</v>
      </c>
      <c r="B463" s="2" t="s">
        <v>18</v>
      </c>
      <c r="C463" s="4">
        <v>44135.0</v>
      </c>
      <c r="D463" s="2" t="s">
        <v>988</v>
      </c>
      <c r="E463" s="2">
        <v>37.0</v>
      </c>
      <c r="F463" s="2" t="s">
        <v>989</v>
      </c>
      <c r="G463" s="2" t="s">
        <v>21</v>
      </c>
      <c r="H463" s="2" t="s">
        <v>22</v>
      </c>
      <c r="I463" s="67" t="s">
        <v>990</v>
      </c>
    </row>
    <row r="464" ht="15.75" customHeight="1">
      <c r="A464" s="2">
        <v>463.0</v>
      </c>
      <c r="B464" s="2" t="s">
        <v>58</v>
      </c>
      <c r="C464" s="4">
        <v>44135.0</v>
      </c>
      <c r="D464" s="2" t="s">
        <v>991</v>
      </c>
      <c r="E464" s="2"/>
      <c r="F464" s="2" t="s">
        <v>992</v>
      </c>
      <c r="G464" s="2" t="s">
        <v>67</v>
      </c>
      <c r="H464" s="2" t="s">
        <v>22</v>
      </c>
      <c r="I464" s="67" t="s">
        <v>993</v>
      </c>
    </row>
    <row r="465" ht="15.75" customHeight="1">
      <c r="A465" s="2">
        <v>464.0</v>
      </c>
      <c r="B465" s="2" t="s">
        <v>58</v>
      </c>
      <c r="C465" s="4">
        <v>44135.0</v>
      </c>
      <c r="D465" s="2" t="s">
        <v>994</v>
      </c>
      <c r="E465" s="2"/>
      <c r="F465" s="2" t="s">
        <v>992</v>
      </c>
      <c r="G465" s="2" t="s">
        <v>67</v>
      </c>
      <c r="H465" s="2" t="s">
        <v>22</v>
      </c>
      <c r="I465" s="67" t="s">
        <v>993</v>
      </c>
    </row>
    <row r="466" ht="15.75" customHeight="1">
      <c r="A466" s="2">
        <v>465.0</v>
      </c>
      <c r="B466" s="2" t="s">
        <v>35</v>
      </c>
      <c r="C466" s="4">
        <v>44136.0</v>
      </c>
      <c r="D466" s="2" t="s">
        <v>341</v>
      </c>
      <c r="E466" s="2"/>
      <c r="F466" s="2" t="s">
        <v>428</v>
      </c>
      <c r="G466" s="2" t="s">
        <v>67</v>
      </c>
      <c r="H466" s="2" t="s">
        <v>22</v>
      </c>
      <c r="I466" s="67" t="s">
        <v>995</v>
      </c>
    </row>
    <row r="467" ht="15.75" customHeight="1">
      <c r="A467" s="2">
        <v>466.0</v>
      </c>
      <c r="B467" s="2" t="s">
        <v>35</v>
      </c>
      <c r="C467" s="4">
        <v>44139.0</v>
      </c>
      <c r="D467" s="2" t="s">
        <v>996</v>
      </c>
      <c r="E467" s="2">
        <v>32.0</v>
      </c>
      <c r="F467" s="2" t="s">
        <v>997</v>
      </c>
      <c r="G467" s="2" t="s">
        <v>21</v>
      </c>
      <c r="H467" s="2" t="s">
        <v>22</v>
      </c>
      <c r="I467" s="67" t="s">
        <v>998</v>
      </c>
    </row>
    <row r="468" ht="15.75" customHeight="1">
      <c r="A468" s="2">
        <v>467.0</v>
      </c>
      <c r="B468" s="2" t="s">
        <v>124</v>
      </c>
      <c r="C468" s="4">
        <v>44139.0</v>
      </c>
      <c r="D468" s="2" t="s">
        <v>28</v>
      </c>
      <c r="E468" s="2"/>
      <c r="F468" s="2" t="s">
        <v>999</v>
      </c>
      <c r="G468" s="2" t="s">
        <v>67</v>
      </c>
      <c r="H468" s="2" t="s">
        <v>22</v>
      </c>
      <c r="I468" s="67" t="s">
        <v>1000</v>
      </c>
    </row>
    <row r="469" ht="15.75" customHeight="1">
      <c r="A469" s="15">
        <v>468.0</v>
      </c>
      <c r="B469" s="2" t="s">
        <v>53</v>
      </c>
      <c r="C469" s="4">
        <v>44140.0</v>
      </c>
      <c r="D469" s="2" t="s">
        <v>28</v>
      </c>
      <c r="E469" s="2"/>
      <c r="F469" s="2" t="s">
        <v>763</v>
      </c>
      <c r="G469" s="2" t="s">
        <v>21</v>
      </c>
      <c r="H469" s="2" t="s">
        <v>22</v>
      </c>
      <c r="I469" s="67" t="s">
        <v>1001</v>
      </c>
    </row>
    <row r="470" ht="15.75" customHeight="1">
      <c r="A470" s="2">
        <v>469.0</v>
      </c>
      <c r="B470" s="2" t="s">
        <v>58</v>
      </c>
      <c r="C470" s="4">
        <v>44141.0</v>
      </c>
      <c r="D470" s="2" t="s">
        <v>28</v>
      </c>
      <c r="E470" s="2"/>
      <c r="F470" s="2" t="s">
        <v>1002</v>
      </c>
      <c r="G470" s="2" t="s">
        <v>67</v>
      </c>
      <c r="H470" s="2" t="s">
        <v>22</v>
      </c>
      <c r="I470" s="67" t="s">
        <v>1003</v>
      </c>
    </row>
    <row r="471" ht="15.75" customHeight="1">
      <c r="A471" s="2">
        <v>470.0</v>
      </c>
      <c r="B471" s="2" t="s">
        <v>35</v>
      </c>
      <c r="C471" s="4">
        <v>44143.0</v>
      </c>
      <c r="D471" s="2" t="s">
        <v>1004</v>
      </c>
      <c r="E471" s="2"/>
      <c r="F471" s="2" t="s">
        <v>156</v>
      </c>
      <c r="G471" s="2" t="s">
        <v>67</v>
      </c>
      <c r="H471" s="2" t="s">
        <v>22</v>
      </c>
      <c r="I471" s="67" t="s">
        <v>1005</v>
      </c>
    </row>
    <row r="472" ht="15.75" customHeight="1">
      <c r="A472" s="15">
        <v>471.0</v>
      </c>
      <c r="B472" s="2" t="s">
        <v>35</v>
      </c>
      <c r="C472" s="4">
        <v>44146.0</v>
      </c>
      <c r="D472" s="2" t="s">
        <v>1006</v>
      </c>
      <c r="E472" s="2"/>
      <c r="F472" s="2" t="s">
        <v>1007</v>
      </c>
      <c r="G472" s="2" t="s">
        <v>67</v>
      </c>
      <c r="H472" s="2" t="s">
        <v>22</v>
      </c>
      <c r="I472" s="67" t="s">
        <v>1008</v>
      </c>
    </row>
    <row r="473" ht="15.75" customHeight="1">
      <c r="A473" s="2">
        <v>472.0</v>
      </c>
      <c r="B473" s="2" t="s">
        <v>125</v>
      </c>
      <c r="C473" s="4">
        <v>44149.0</v>
      </c>
      <c r="D473" s="2" t="s">
        <v>1009</v>
      </c>
      <c r="E473" s="2"/>
      <c r="F473" s="2" t="s">
        <v>1010</v>
      </c>
      <c r="G473" s="2" t="s">
        <v>21</v>
      </c>
      <c r="H473" s="2" t="s">
        <v>22</v>
      </c>
      <c r="I473" s="67" t="s">
        <v>1011</v>
      </c>
    </row>
    <row r="474" ht="15.75" customHeight="1">
      <c r="A474" s="2">
        <v>473.0</v>
      </c>
      <c r="B474" s="2" t="s">
        <v>97</v>
      </c>
      <c r="C474" s="4">
        <v>44150.0</v>
      </c>
      <c r="D474" s="2" t="s">
        <v>1012</v>
      </c>
      <c r="E474" s="2"/>
      <c r="F474" s="2" t="s">
        <v>1013</v>
      </c>
      <c r="G474" s="2" t="s">
        <v>21</v>
      </c>
      <c r="H474" s="2" t="s">
        <v>22</v>
      </c>
      <c r="I474" s="67" t="s">
        <v>1014</v>
      </c>
    </row>
    <row r="475" ht="15.75" customHeight="1">
      <c r="A475" s="2">
        <v>474.0</v>
      </c>
      <c r="B475" s="2" t="s">
        <v>148</v>
      </c>
      <c r="C475" s="4">
        <v>44151.0</v>
      </c>
      <c r="D475" s="2" t="s">
        <v>28</v>
      </c>
      <c r="E475" s="2">
        <v>45.0</v>
      </c>
      <c r="F475" s="2" t="s">
        <v>150</v>
      </c>
      <c r="G475" s="2" t="s">
        <v>67</v>
      </c>
      <c r="H475" s="2" t="s">
        <v>22</v>
      </c>
      <c r="I475" s="67" t="s">
        <v>1015</v>
      </c>
    </row>
    <row r="476" ht="15.75" customHeight="1">
      <c r="A476" s="2">
        <v>475.0</v>
      </c>
      <c r="B476" s="2" t="s">
        <v>41</v>
      </c>
      <c r="C476" s="4">
        <v>44153.0</v>
      </c>
      <c r="D476" s="2" t="s">
        <v>1016</v>
      </c>
      <c r="E476" s="2"/>
      <c r="F476" s="2" t="s">
        <v>1017</v>
      </c>
      <c r="G476" s="2" t="s">
        <v>21</v>
      </c>
      <c r="H476" s="2" t="s">
        <v>13</v>
      </c>
      <c r="I476" s="67" t="s">
        <v>1018</v>
      </c>
    </row>
    <row r="477" ht="15.75" customHeight="1">
      <c r="A477" s="15">
        <v>476.0</v>
      </c>
      <c r="B477" s="2" t="s">
        <v>9</v>
      </c>
      <c r="C477" s="4">
        <v>44154.0</v>
      </c>
      <c r="D477" s="2" t="s">
        <v>1019</v>
      </c>
      <c r="E477" s="2">
        <v>34.0</v>
      </c>
      <c r="F477" s="2" t="s">
        <v>801</v>
      </c>
      <c r="G477" s="2" t="s">
        <v>12</v>
      </c>
      <c r="H477" s="2" t="s">
        <v>22</v>
      </c>
      <c r="I477" s="67" t="s">
        <v>1020</v>
      </c>
    </row>
    <row r="478" ht="15.75" customHeight="1">
      <c r="A478" s="2">
        <v>480.0</v>
      </c>
      <c r="B478" s="2" t="s">
        <v>36</v>
      </c>
      <c r="C478" s="4">
        <v>44156.0</v>
      </c>
      <c r="D478" s="2" t="s">
        <v>1021</v>
      </c>
      <c r="E478" s="2"/>
      <c r="F478" s="2" t="s">
        <v>1022</v>
      </c>
      <c r="G478" s="2" t="s">
        <v>67</v>
      </c>
      <c r="H478" s="2" t="s">
        <v>22</v>
      </c>
      <c r="I478" s="67" t="s">
        <v>1023</v>
      </c>
    </row>
    <row r="479" ht="15.75" customHeight="1">
      <c r="A479" s="2">
        <v>477.0</v>
      </c>
      <c r="B479" s="2" t="s">
        <v>53</v>
      </c>
      <c r="C479" s="4">
        <v>44157.0</v>
      </c>
      <c r="D479" s="2" t="s">
        <v>1024</v>
      </c>
      <c r="E479" s="2"/>
      <c r="F479" s="2" t="s">
        <v>202</v>
      </c>
      <c r="G479" s="2" t="s">
        <v>67</v>
      </c>
      <c r="H479" s="2" t="s">
        <v>62</v>
      </c>
      <c r="I479" s="67" t="s">
        <v>1025</v>
      </c>
    </row>
    <row r="480" ht="15.75" customHeight="1">
      <c r="A480" s="2">
        <v>478.0</v>
      </c>
      <c r="B480" s="2" t="s">
        <v>9</v>
      </c>
      <c r="C480" s="4">
        <v>44158.0</v>
      </c>
      <c r="D480" s="2" t="s">
        <v>28</v>
      </c>
      <c r="E480" s="2"/>
      <c r="F480" s="2" t="s">
        <v>1026</v>
      </c>
      <c r="G480" s="2" t="s">
        <v>67</v>
      </c>
      <c r="H480" s="2" t="s">
        <v>22</v>
      </c>
      <c r="I480" s="67" t="s">
        <v>1027</v>
      </c>
    </row>
    <row r="481" ht="15.75" customHeight="1">
      <c r="A481" s="2">
        <v>479.0</v>
      </c>
      <c r="B481" s="2" t="s">
        <v>104</v>
      </c>
      <c r="C481" s="4">
        <v>44159.0</v>
      </c>
      <c r="D481" s="2" t="s">
        <v>1028</v>
      </c>
      <c r="E481" s="2"/>
      <c r="F481" s="2" t="s">
        <v>1029</v>
      </c>
      <c r="G481" s="2" t="s">
        <v>67</v>
      </c>
      <c r="H481" s="2" t="s">
        <v>22</v>
      </c>
      <c r="I481" s="67" t="s">
        <v>1030</v>
      </c>
    </row>
    <row r="482" ht="15.75" customHeight="1">
      <c r="A482" s="2">
        <v>481.0</v>
      </c>
      <c r="B482" s="2" t="s">
        <v>35</v>
      </c>
      <c r="C482" s="4">
        <v>44160.0</v>
      </c>
      <c r="D482" s="2" t="s">
        <v>1031</v>
      </c>
      <c r="E482" s="2"/>
      <c r="F482" s="2" t="s">
        <v>75</v>
      </c>
      <c r="G482" s="2" t="s">
        <v>21</v>
      </c>
      <c r="H482" s="2" t="s">
        <v>22</v>
      </c>
      <c r="I482" s="67" t="s">
        <v>1032</v>
      </c>
    </row>
    <row r="483" ht="15.75" customHeight="1">
      <c r="A483" s="2">
        <v>483.0</v>
      </c>
      <c r="B483" s="2" t="s">
        <v>24</v>
      </c>
      <c r="C483" s="4">
        <v>44160.0</v>
      </c>
      <c r="D483" s="2" t="s">
        <v>1033</v>
      </c>
      <c r="E483" s="2"/>
      <c r="F483" s="2" t="s">
        <v>1034</v>
      </c>
      <c r="G483" s="2" t="s">
        <v>67</v>
      </c>
      <c r="H483" s="2" t="s">
        <v>22</v>
      </c>
      <c r="I483" s="67" t="s">
        <v>1035</v>
      </c>
    </row>
    <row r="484" ht="15.75" customHeight="1">
      <c r="A484" s="2">
        <v>484.0</v>
      </c>
      <c r="B484" s="2" t="s">
        <v>24</v>
      </c>
      <c r="C484" s="4">
        <v>44160.0</v>
      </c>
      <c r="D484" s="2" t="s">
        <v>1036</v>
      </c>
      <c r="E484" s="2"/>
      <c r="F484" s="2" t="s">
        <v>1037</v>
      </c>
      <c r="G484" s="2" t="s">
        <v>67</v>
      </c>
      <c r="H484" s="2" t="s">
        <v>22</v>
      </c>
      <c r="I484" s="67" t="s">
        <v>1038</v>
      </c>
    </row>
    <row r="485" ht="15.75" customHeight="1">
      <c r="A485" s="2">
        <v>485.0</v>
      </c>
      <c r="B485" s="2" t="s">
        <v>125</v>
      </c>
      <c r="C485" s="4">
        <v>44160.0</v>
      </c>
      <c r="D485" s="2" t="s">
        <v>1039</v>
      </c>
      <c r="E485" s="2">
        <v>51.0</v>
      </c>
      <c r="F485" s="2" t="s">
        <v>1040</v>
      </c>
      <c r="G485" s="2" t="s">
        <v>67</v>
      </c>
      <c r="H485" s="2" t="s">
        <v>22</v>
      </c>
      <c r="I485" s="67" t="s">
        <v>1041</v>
      </c>
    </row>
    <row r="486" ht="15.75" customHeight="1">
      <c r="A486" s="2">
        <v>486.0</v>
      </c>
      <c r="B486" s="2" t="s">
        <v>78</v>
      </c>
      <c r="C486" s="4">
        <v>44161.0</v>
      </c>
      <c r="D486" s="2" t="s">
        <v>28</v>
      </c>
      <c r="E486" s="2"/>
      <c r="F486" s="2" t="s">
        <v>532</v>
      </c>
      <c r="G486" s="2" t="s">
        <v>21</v>
      </c>
      <c r="H486" s="2" t="s">
        <v>22</v>
      </c>
      <c r="I486" s="67" t="s">
        <v>1042</v>
      </c>
    </row>
    <row r="487" ht="15.75" customHeight="1">
      <c r="A487" s="15">
        <v>482.0</v>
      </c>
      <c r="B487" s="2" t="s">
        <v>91</v>
      </c>
      <c r="C487" s="4">
        <v>44161.0</v>
      </c>
      <c r="D487" s="2" t="s">
        <v>1043</v>
      </c>
      <c r="E487" s="2"/>
      <c r="F487" s="2" t="s">
        <v>1044</v>
      </c>
      <c r="G487" s="2" t="s">
        <v>67</v>
      </c>
      <c r="H487" s="2" t="s">
        <v>22</v>
      </c>
      <c r="I487" s="67" t="s">
        <v>1045</v>
      </c>
    </row>
    <row r="488" ht="15.75" customHeight="1">
      <c r="A488" s="2">
        <v>488.0</v>
      </c>
      <c r="B488" s="2" t="s">
        <v>78</v>
      </c>
      <c r="C488" s="4">
        <v>44163.0</v>
      </c>
      <c r="D488" s="2" t="s">
        <v>1046</v>
      </c>
      <c r="E488" s="2"/>
      <c r="F488" s="2" t="s">
        <v>1047</v>
      </c>
      <c r="G488" s="2" t="s">
        <v>67</v>
      </c>
      <c r="H488" s="2" t="s">
        <v>22</v>
      </c>
      <c r="I488" s="67" t="s">
        <v>1048</v>
      </c>
    </row>
    <row r="489" ht="15.75" customHeight="1">
      <c r="A489" s="2">
        <v>489.0</v>
      </c>
      <c r="B489" s="2" t="s">
        <v>91</v>
      </c>
      <c r="C489" s="4">
        <v>44163.0</v>
      </c>
      <c r="D489" s="2" t="s">
        <v>1049</v>
      </c>
      <c r="E489" s="2"/>
      <c r="F489" s="2" t="s">
        <v>1050</v>
      </c>
      <c r="G489" s="2" t="s">
        <v>21</v>
      </c>
      <c r="H489" s="2" t="s">
        <v>22</v>
      </c>
      <c r="I489" s="67" t="s">
        <v>1051</v>
      </c>
    </row>
    <row r="490" ht="15.75" customHeight="1">
      <c r="A490" s="2">
        <v>490.0</v>
      </c>
      <c r="B490" s="2" t="s">
        <v>91</v>
      </c>
      <c r="C490" s="4">
        <v>44165.0</v>
      </c>
      <c r="D490" s="2" t="s">
        <v>28</v>
      </c>
      <c r="E490" s="2"/>
      <c r="F490" s="2" t="s">
        <v>1050</v>
      </c>
      <c r="G490" s="2" t="s">
        <v>21</v>
      </c>
      <c r="H490" s="2" t="s">
        <v>39</v>
      </c>
      <c r="I490" s="67" t="s">
        <v>1052</v>
      </c>
    </row>
    <row r="491" ht="15.75" customHeight="1">
      <c r="A491" s="2">
        <v>487.0</v>
      </c>
      <c r="B491" s="2" t="s">
        <v>87</v>
      </c>
      <c r="C491" s="4">
        <v>44164.0</v>
      </c>
      <c r="D491" s="2" t="s">
        <v>1053</v>
      </c>
      <c r="E491" s="2"/>
      <c r="F491" s="2" t="s">
        <v>1054</v>
      </c>
      <c r="G491" s="2" t="s">
        <v>67</v>
      </c>
      <c r="H491" s="2" t="s">
        <v>22</v>
      </c>
      <c r="I491" s="67" t="s">
        <v>1055</v>
      </c>
    </row>
    <row r="492" ht="15.75" customHeight="1">
      <c r="A492" s="2">
        <v>491.0</v>
      </c>
      <c r="B492" s="2" t="s">
        <v>121</v>
      </c>
      <c r="C492" s="4">
        <v>44165.0</v>
      </c>
      <c r="D492" s="2" t="s">
        <v>1056</v>
      </c>
      <c r="E492" s="2"/>
      <c r="F492" s="2" t="s">
        <v>1057</v>
      </c>
      <c r="G492" s="2" t="s">
        <v>21</v>
      </c>
      <c r="H492" s="2" t="s">
        <v>22</v>
      </c>
      <c r="I492" s="67" t="s">
        <v>1058</v>
      </c>
    </row>
    <row r="493" ht="15.75" customHeight="1">
      <c r="A493" s="2">
        <v>492.0</v>
      </c>
      <c r="B493" s="2" t="s">
        <v>64</v>
      </c>
      <c r="C493" s="4">
        <v>44166.0</v>
      </c>
      <c r="D493" s="2" t="s">
        <v>1059</v>
      </c>
      <c r="E493" s="2"/>
      <c r="F493" s="2" t="s">
        <v>681</v>
      </c>
      <c r="G493" s="2" t="s">
        <v>21</v>
      </c>
      <c r="H493" s="2" t="s">
        <v>22</v>
      </c>
      <c r="I493" s="67" t="s">
        <v>1060</v>
      </c>
    </row>
    <row r="494" ht="15.75" customHeight="1">
      <c r="A494" s="2">
        <v>493.0</v>
      </c>
      <c r="B494" s="2" t="s">
        <v>117</v>
      </c>
      <c r="C494" s="4">
        <v>44167.0</v>
      </c>
      <c r="D494" s="2" t="s">
        <v>1061</v>
      </c>
      <c r="E494" s="2">
        <v>50.0</v>
      </c>
      <c r="F494" s="2" t="s">
        <v>205</v>
      </c>
      <c r="G494" s="2" t="s">
        <v>21</v>
      </c>
      <c r="H494" s="2" t="s">
        <v>39</v>
      </c>
      <c r="I494" s="67" t="s">
        <v>1062</v>
      </c>
    </row>
    <row r="495" ht="15.75" customHeight="1">
      <c r="A495" s="2">
        <v>494.0</v>
      </c>
      <c r="B495" s="2" t="s">
        <v>143</v>
      </c>
      <c r="C495" s="4">
        <v>44167.0</v>
      </c>
      <c r="D495" s="2" t="s">
        <v>1063</v>
      </c>
      <c r="E495" s="2"/>
      <c r="F495" s="2" t="s">
        <v>1064</v>
      </c>
      <c r="G495" s="2" t="s">
        <v>12</v>
      </c>
      <c r="H495" s="2" t="s">
        <v>22</v>
      </c>
      <c r="I495" s="67" t="s">
        <v>1065</v>
      </c>
    </row>
    <row r="496" ht="15.75" customHeight="1">
      <c r="A496" s="15">
        <v>495.0</v>
      </c>
      <c r="B496" s="2" t="s">
        <v>36</v>
      </c>
      <c r="C496" s="4">
        <v>44168.0</v>
      </c>
      <c r="D496" s="2" t="s">
        <v>1066</v>
      </c>
      <c r="E496" s="2">
        <v>45.0</v>
      </c>
      <c r="F496" s="2" t="s">
        <v>667</v>
      </c>
      <c r="G496" s="2" t="s">
        <v>67</v>
      </c>
      <c r="H496" s="2" t="s">
        <v>22</v>
      </c>
      <c r="I496" s="67" t="s">
        <v>1067</v>
      </c>
    </row>
    <row r="497" ht="15.75" customHeight="1">
      <c r="A497" s="2">
        <v>496.0</v>
      </c>
      <c r="B497" s="2" t="s">
        <v>87</v>
      </c>
      <c r="C497" s="4">
        <v>44169.0</v>
      </c>
      <c r="D497" s="2" t="s">
        <v>28</v>
      </c>
      <c r="E497" s="2"/>
      <c r="F497" s="2" t="s">
        <v>527</v>
      </c>
      <c r="G497" s="2" t="s">
        <v>21</v>
      </c>
      <c r="H497" s="2" t="s">
        <v>39</v>
      </c>
      <c r="I497" s="67" t="s">
        <v>1068</v>
      </c>
    </row>
    <row r="498" ht="15.75" customHeight="1">
      <c r="A498" s="2">
        <v>497.0</v>
      </c>
      <c r="B498" s="2" t="s">
        <v>87</v>
      </c>
      <c r="C498" s="4">
        <v>44169.0</v>
      </c>
      <c r="D498" s="2" t="s">
        <v>28</v>
      </c>
      <c r="E498" s="2"/>
      <c r="F498" s="2" t="s">
        <v>527</v>
      </c>
      <c r="G498" s="2" t="s">
        <v>21</v>
      </c>
      <c r="H498" s="2" t="s">
        <v>39</v>
      </c>
      <c r="I498" s="67" t="s">
        <v>1068</v>
      </c>
    </row>
    <row r="499" ht="15.75" customHeight="1">
      <c r="A499" s="2">
        <v>498.0</v>
      </c>
      <c r="B499" s="2" t="s">
        <v>64</v>
      </c>
      <c r="C499" s="4">
        <v>44169.0</v>
      </c>
      <c r="D499" s="2" t="s">
        <v>28</v>
      </c>
      <c r="E499" s="2"/>
      <c r="F499" s="2" t="s">
        <v>183</v>
      </c>
      <c r="G499" s="2" t="s">
        <v>21</v>
      </c>
      <c r="H499" s="2" t="s">
        <v>62</v>
      </c>
      <c r="I499" s="67" t="s">
        <v>1069</v>
      </c>
    </row>
    <row r="500" ht="15.75" customHeight="1">
      <c r="A500" s="2">
        <v>499.0</v>
      </c>
      <c r="B500" s="2" t="s">
        <v>9</v>
      </c>
      <c r="C500" s="4">
        <v>44170.0</v>
      </c>
      <c r="D500" s="2" t="s">
        <v>1070</v>
      </c>
      <c r="E500" s="2"/>
      <c r="F500" s="2" t="s">
        <v>1071</v>
      </c>
      <c r="G500" s="2" t="s">
        <v>67</v>
      </c>
      <c r="H500" s="2" t="s">
        <v>22</v>
      </c>
      <c r="I500" s="67" t="s">
        <v>1072</v>
      </c>
    </row>
    <row r="501" ht="15.75" customHeight="1">
      <c r="A501" s="2">
        <v>500.0</v>
      </c>
      <c r="B501" s="2" t="s">
        <v>148</v>
      </c>
      <c r="C501" s="4">
        <v>44171.0</v>
      </c>
      <c r="D501" s="2" t="s">
        <v>28</v>
      </c>
      <c r="E501" s="2">
        <v>50.0</v>
      </c>
      <c r="F501" s="2" t="s">
        <v>150</v>
      </c>
      <c r="G501" s="2" t="s">
        <v>67</v>
      </c>
      <c r="H501" s="2" t="s">
        <v>22</v>
      </c>
      <c r="I501" s="67" t="s">
        <v>1073</v>
      </c>
    </row>
    <row r="502" ht="15.75" customHeight="1">
      <c r="A502" s="15">
        <v>501.0</v>
      </c>
      <c r="B502" s="2" t="s">
        <v>104</v>
      </c>
      <c r="C502" s="4">
        <v>44175.0</v>
      </c>
      <c r="D502" s="2" t="s">
        <v>1074</v>
      </c>
      <c r="E502" s="2">
        <v>46.0</v>
      </c>
      <c r="F502" s="2" t="s">
        <v>286</v>
      </c>
      <c r="G502" s="2" t="s">
        <v>67</v>
      </c>
      <c r="H502" s="2" t="s">
        <v>22</v>
      </c>
      <c r="I502" s="67" t="s">
        <v>1075</v>
      </c>
    </row>
    <row r="503" ht="15.75" customHeight="1">
      <c r="A503" s="2">
        <v>502.0</v>
      </c>
      <c r="B503" s="2" t="s">
        <v>24</v>
      </c>
      <c r="C503" s="4">
        <v>44176.0</v>
      </c>
      <c r="D503" s="2" t="s">
        <v>1076</v>
      </c>
      <c r="E503" s="2"/>
      <c r="F503" s="2" t="s">
        <v>737</v>
      </c>
      <c r="G503" s="2" t="s">
        <v>67</v>
      </c>
      <c r="H503" s="2" t="s">
        <v>22</v>
      </c>
      <c r="I503" s="67" t="s">
        <v>1077</v>
      </c>
    </row>
    <row r="504" ht="15.75" customHeight="1">
      <c r="A504" s="2">
        <v>503.0</v>
      </c>
      <c r="B504" s="2" t="s">
        <v>97</v>
      </c>
      <c r="C504" s="4">
        <v>44177.0</v>
      </c>
      <c r="D504" s="2" t="s">
        <v>1078</v>
      </c>
      <c r="E504" s="2"/>
      <c r="F504" s="2" t="s">
        <v>1079</v>
      </c>
      <c r="G504" s="2" t="s">
        <v>21</v>
      </c>
      <c r="H504" s="2" t="s">
        <v>22</v>
      </c>
      <c r="I504" s="67" t="s">
        <v>1080</v>
      </c>
    </row>
    <row r="505" ht="15.75" customHeight="1">
      <c r="A505" s="2">
        <v>504.0</v>
      </c>
      <c r="B505" s="2" t="s">
        <v>148</v>
      </c>
      <c r="C505" s="4">
        <v>44177.0</v>
      </c>
      <c r="D505" s="2" t="s">
        <v>1081</v>
      </c>
      <c r="E505" s="2"/>
      <c r="F505" s="2" t="s">
        <v>150</v>
      </c>
      <c r="G505" s="2" t="s">
        <v>67</v>
      </c>
      <c r="H505" s="2" t="s">
        <v>22</v>
      </c>
      <c r="I505" s="67" t="s">
        <v>1082</v>
      </c>
    </row>
    <row r="506" ht="15.75" customHeight="1">
      <c r="A506" s="2">
        <v>506.0</v>
      </c>
      <c r="B506" s="2" t="s">
        <v>64</v>
      </c>
      <c r="C506" s="4">
        <v>44177.0</v>
      </c>
      <c r="D506" s="2" t="s">
        <v>1083</v>
      </c>
      <c r="E506" s="2"/>
      <c r="F506" s="2" t="s">
        <v>1084</v>
      </c>
      <c r="G506" s="2" t="s">
        <v>67</v>
      </c>
      <c r="H506" s="2" t="s">
        <v>22</v>
      </c>
      <c r="I506" s="67" t="s">
        <v>1085</v>
      </c>
    </row>
    <row r="507" ht="15.75" customHeight="1">
      <c r="A507" s="2">
        <v>505.0</v>
      </c>
      <c r="B507" s="2" t="s">
        <v>36</v>
      </c>
      <c r="C507" s="4">
        <v>44178.0</v>
      </c>
      <c r="D507" s="2" t="s">
        <v>1086</v>
      </c>
      <c r="E507" s="2"/>
      <c r="F507" s="2" t="s">
        <v>667</v>
      </c>
      <c r="G507" s="2" t="s">
        <v>67</v>
      </c>
      <c r="H507" s="2" t="s">
        <v>22</v>
      </c>
      <c r="I507" s="67" t="s">
        <v>1087</v>
      </c>
    </row>
    <row r="508" ht="15.75" customHeight="1">
      <c r="A508" s="2">
        <v>507.0</v>
      </c>
      <c r="B508" s="2" t="s">
        <v>53</v>
      </c>
      <c r="C508" s="4">
        <v>44181.0</v>
      </c>
      <c r="D508" s="2" t="s">
        <v>1088</v>
      </c>
      <c r="E508" s="2">
        <v>55.0</v>
      </c>
      <c r="F508" s="2" t="s">
        <v>1089</v>
      </c>
      <c r="G508" s="2" t="s">
        <v>21</v>
      </c>
      <c r="H508" s="2" t="s">
        <v>39</v>
      </c>
      <c r="I508" s="67" t="s">
        <v>1090</v>
      </c>
    </row>
    <row r="509" ht="15.75" customHeight="1">
      <c r="A509" s="2">
        <v>508.0</v>
      </c>
      <c r="B509" s="2" t="s">
        <v>53</v>
      </c>
      <c r="C509" s="4">
        <v>44181.0</v>
      </c>
      <c r="D509" s="2" t="s">
        <v>1091</v>
      </c>
      <c r="E509" s="2">
        <v>39.0</v>
      </c>
      <c r="F509" s="2" t="s">
        <v>1089</v>
      </c>
      <c r="G509" s="2" t="s">
        <v>21</v>
      </c>
      <c r="H509" s="2" t="s">
        <v>39</v>
      </c>
      <c r="I509" s="67" t="s">
        <v>1090</v>
      </c>
    </row>
    <row r="510" ht="15.75" customHeight="1">
      <c r="A510" s="2">
        <v>509.0</v>
      </c>
      <c r="B510" s="2" t="s">
        <v>125</v>
      </c>
      <c r="C510" s="4">
        <v>44181.0</v>
      </c>
      <c r="D510" s="2" t="s">
        <v>1092</v>
      </c>
      <c r="E510" s="2"/>
      <c r="F510" s="2" t="s">
        <v>1093</v>
      </c>
      <c r="G510" s="2" t="s">
        <v>67</v>
      </c>
      <c r="H510" s="2" t="s">
        <v>22</v>
      </c>
      <c r="I510" s="67" t="s">
        <v>1094</v>
      </c>
    </row>
    <row r="511" ht="15.75" customHeight="1">
      <c r="A511" s="15">
        <v>510.0</v>
      </c>
      <c r="B511" s="2" t="s">
        <v>64</v>
      </c>
      <c r="C511" s="4">
        <v>44182.0</v>
      </c>
      <c r="D511" s="2" t="s">
        <v>28</v>
      </c>
      <c r="E511" s="2"/>
      <c r="F511" s="2" t="s">
        <v>681</v>
      </c>
      <c r="G511" s="2" t="s">
        <v>67</v>
      </c>
      <c r="H511" s="2" t="s">
        <v>22</v>
      </c>
      <c r="I511" s="67" t="s">
        <v>1095</v>
      </c>
    </row>
    <row r="512" ht="15.75" customHeight="1">
      <c r="A512" s="2">
        <v>511.0</v>
      </c>
      <c r="B512" s="2" t="s">
        <v>63</v>
      </c>
      <c r="C512" s="4">
        <v>44183.0</v>
      </c>
      <c r="D512" s="2" t="s">
        <v>28</v>
      </c>
      <c r="E512" s="2"/>
      <c r="F512" s="2" t="s">
        <v>70</v>
      </c>
      <c r="G512" s="2" t="s">
        <v>21</v>
      </c>
      <c r="H512" s="2" t="s">
        <v>39</v>
      </c>
      <c r="I512" s="67" t="s">
        <v>1096</v>
      </c>
    </row>
    <row r="513" ht="15.75" customHeight="1">
      <c r="A513" s="2">
        <v>512.0</v>
      </c>
      <c r="B513" s="2" t="s">
        <v>64</v>
      </c>
      <c r="C513" s="4">
        <v>44184.0</v>
      </c>
      <c r="D513" s="2" t="s">
        <v>1097</v>
      </c>
      <c r="E513" s="2"/>
      <c r="F513" s="2" t="s">
        <v>1098</v>
      </c>
      <c r="G513" s="2" t="s">
        <v>67</v>
      </c>
      <c r="H513" s="2" t="s">
        <v>22</v>
      </c>
      <c r="I513" s="67" t="s">
        <v>1099</v>
      </c>
    </row>
    <row r="514" ht="15.75" customHeight="1">
      <c r="A514" s="2">
        <v>513.0</v>
      </c>
      <c r="B514" s="2" t="s">
        <v>64</v>
      </c>
      <c r="C514" s="4">
        <v>44184.0</v>
      </c>
      <c r="D514" s="2" t="s">
        <v>1100</v>
      </c>
      <c r="E514" s="2"/>
      <c r="F514" s="2" t="s">
        <v>1098</v>
      </c>
      <c r="G514" s="2" t="s">
        <v>67</v>
      </c>
      <c r="H514" s="2" t="s">
        <v>22</v>
      </c>
      <c r="I514" s="67" t="s">
        <v>1099</v>
      </c>
    </row>
    <row r="515" ht="15.75" customHeight="1">
      <c r="A515" s="2">
        <v>514.0</v>
      </c>
      <c r="B515" s="2" t="s">
        <v>143</v>
      </c>
      <c r="C515" s="4">
        <v>44184.0</v>
      </c>
      <c r="D515" s="2" t="s">
        <v>1101</v>
      </c>
      <c r="E515" s="2"/>
      <c r="F515" s="2" t="s">
        <v>1102</v>
      </c>
      <c r="G515" s="2" t="s">
        <v>67</v>
      </c>
      <c r="H515" s="2" t="s">
        <v>22</v>
      </c>
      <c r="I515" s="67" t="s">
        <v>1103</v>
      </c>
    </row>
    <row r="516" ht="15.75" customHeight="1">
      <c r="A516" s="2">
        <v>515.0</v>
      </c>
      <c r="B516" s="2" t="s">
        <v>87</v>
      </c>
      <c r="C516" s="4">
        <v>44186.0</v>
      </c>
      <c r="D516" s="2" t="s">
        <v>1104</v>
      </c>
      <c r="E516" s="2">
        <v>41.0</v>
      </c>
      <c r="F516" s="2" t="s">
        <v>1105</v>
      </c>
      <c r="G516" s="2" t="s">
        <v>67</v>
      </c>
      <c r="H516" s="2" t="s">
        <v>22</v>
      </c>
      <c r="I516" s="67" t="s">
        <v>1106</v>
      </c>
    </row>
    <row r="517" ht="15.75" customHeight="1">
      <c r="A517" s="2">
        <v>516.0</v>
      </c>
      <c r="B517" s="2" t="s">
        <v>87</v>
      </c>
      <c r="C517" s="4">
        <v>44186.0</v>
      </c>
      <c r="D517" s="2" t="s">
        <v>28</v>
      </c>
      <c r="E517" s="2"/>
      <c r="F517" s="2" t="s">
        <v>826</v>
      </c>
      <c r="G517" s="2" t="s">
        <v>12</v>
      </c>
      <c r="H517" s="2" t="s">
        <v>22</v>
      </c>
      <c r="I517" s="67" t="s">
        <v>1107</v>
      </c>
    </row>
    <row r="518" ht="15.75" customHeight="1">
      <c r="A518" s="2">
        <v>517.0</v>
      </c>
      <c r="B518" s="2" t="s">
        <v>35</v>
      </c>
      <c r="C518" s="4">
        <v>44188.0</v>
      </c>
      <c r="D518" s="2" t="s">
        <v>28</v>
      </c>
      <c r="E518" s="2"/>
      <c r="F518" s="2" t="s">
        <v>193</v>
      </c>
      <c r="G518" s="2" t="s">
        <v>21</v>
      </c>
      <c r="H518" s="2" t="s">
        <v>39</v>
      </c>
      <c r="I518" s="67" t="s">
        <v>1108</v>
      </c>
    </row>
    <row r="519" ht="15.75" customHeight="1">
      <c r="A519" s="2">
        <v>518.0</v>
      </c>
      <c r="B519" s="2" t="s">
        <v>35</v>
      </c>
      <c r="C519" s="4">
        <v>44189.0</v>
      </c>
      <c r="D519" s="2" t="s">
        <v>1109</v>
      </c>
      <c r="E519" s="2">
        <v>22.0</v>
      </c>
      <c r="F519" s="2" t="s">
        <v>293</v>
      </c>
      <c r="G519" s="2" t="s">
        <v>67</v>
      </c>
      <c r="H519" s="2" t="s">
        <v>22</v>
      </c>
      <c r="I519" s="67" t="s">
        <v>1110</v>
      </c>
    </row>
    <row r="520" ht="15.75" customHeight="1">
      <c r="A520" s="15">
        <v>519.0</v>
      </c>
      <c r="B520" s="2" t="s">
        <v>54</v>
      </c>
      <c r="C520" s="4">
        <v>44189.0</v>
      </c>
      <c r="D520" s="2" t="s">
        <v>1111</v>
      </c>
      <c r="E520" s="2">
        <v>25.0</v>
      </c>
      <c r="F520" s="2" t="s">
        <v>1112</v>
      </c>
      <c r="G520" s="2" t="s">
        <v>67</v>
      </c>
      <c r="H520" s="2" t="s">
        <v>22</v>
      </c>
      <c r="I520" s="67" t="s">
        <v>1113</v>
      </c>
    </row>
    <row r="521" ht="15.75" customHeight="1">
      <c r="A521" s="2">
        <v>520.0</v>
      </c>
      <c r="B521" s="2" t="s">
        <v>97</v>
      </c>
      <c r="C521" s="4">
        <v>44192.0</v>
      </c>
      <c r="D521" s="2" t="s">
        <v>1114</v>
      </c>
      <c r="E521" s="2"/>
      <c r="F521" s="2" t="s">
        <v>1115</v>
      </c>
      <c r="G521" s="2" t="s">
        <v>67</v>
      </c>
      <c r="H521" s="2" t="s">
        <v>62</v>
      </c>
      <c r="I521" s="67" t="s">
        <v>1116</v>
      </c>
    </row>
    <row r="522" ht="15.75" customHeight="1">
      <c r="A522" s="2">
        <v>521.0</v>
      </c>
      <c r="B522" s="2" t="s">
        <v>64</v>
      </c>
      <c r="C522" s="4">
        <v>44193.0</v>
      </c>
      <c r="D522" s="2" t="s">
        <v>1117</v>
      </c>
      <c r="E522" s="2"/>
      <c r="F522" s="2" t="s">
        <v>1118</v>
      </c>
      <c r="G522" s="2" t="s">
        <v>12</v>
      </c>
      <c r="H522" s="2" t="s">
        <v>22</v>
      </c>
      <c r="I522" s="67" t="s">
        <v>1119</v>
      </c>
    </row>
    <row r="523" ht="15.75" customHeight="1">
      <c r="A523" s="2">
        <v>522.0</v>
      </c>
      <c r="B523" s="2" t="s">
        <v>35</v>
      </c>
      <c r="C523" s="4">
        <v>44195.0</v>
      </c>
      <c r="D523" s="2" t="s">
        <v>1120</v>
      </c>
      <c r="E523" s="2">
        <v>27.0</v>
      </c>
      <c r="F523" s="2" t="s">
        <v>245</v>
      </c>
      <c r="G523" s="2" t="s">
        <v>21</v>
      </c>
      <c r="H523" s="2" t="s">
        <v>22</v>
      </c>
      <c r="I523" s="67" t="s">
        <v>1121</v>
      </c>
    </row>
    <row r="524" ht="15.75" customHeight="1">
      <c r="A524" s="2">
        <v>523.0</v>
      </c>
      <c r="B524" s="2" t="s">
        <v>97</v>
      </c>
      <c r="C524" s="4">
        <v>44195.0</v>
      </c>
      <c r="D524" s="2" t="s">
        <v>28</v>
      </c>
      <c r="E524" s="2"/>
      <c r="F524" s="2" t="s">
        <v>438</v>
      </c>
      <c r="G524" s="2" t="s">
        <v>67</v>
      </c>
      <c r="H524" s="2" t="s">
        <v>22</v>
      </c>
      <c r="I524" s="67" t="s">
        <v>1122</v>
      </c>
    </row>
    <row r="525" ht="15.75" customHeight="1">
      <c r="A525" s="15">
        <v>524.0</v>
      </c>
      <c r="B525" s="2" t="s">
        <v>87</v>
      </c>
      <c r="C525" s="4">
        <v>44196.0</v>
      </c>
      <c r="D525" s="2" t="s">
        <v>1123</v>
      </c>
      <c r="E525" s="2"/>
      <c r="F525" s="2" t="s">
        <v>1124</v>
      </c>
      <c r="G525" s="2" t="s">
        <v>21</v>
      </c>
      <c r="H525" s="2" t="s">
        <v>39</v>
      </c>
      <c r="I525" s="67" t="s">
        <v>1125</v>
      </c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69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69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69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69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69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69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69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69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69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69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69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69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69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69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69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69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69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69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69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69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69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69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69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69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69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69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69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69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69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69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69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69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69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69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69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69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69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69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69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69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69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69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69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69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69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69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69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69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69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69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69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69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69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69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69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69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69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69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69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69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69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69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69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69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69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69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69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69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69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69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69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69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69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69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69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69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69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69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69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69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69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69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69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69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69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69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69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69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69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69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69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69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69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69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69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69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69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69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69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69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69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69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69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69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69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69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69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69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69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69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69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69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69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69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69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69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69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69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69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69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69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69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69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69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69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69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69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69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69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69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69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69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69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69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69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69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69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69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69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69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69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69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69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69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69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69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69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69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69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69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69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69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69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69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69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69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69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69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69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69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69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69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69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69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69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69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69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69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69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69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69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69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69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69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69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69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69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69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69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69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69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69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69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69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69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69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69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69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69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69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69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69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69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69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69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69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69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69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69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69"/>
    </row>
    <row r="726" ht="15.75" customHeight="1">
      <c r="D726" s="81"/>
      <c r="E726" s="81"/>
      <c r="F726" s="81"/>
      <c r="G726" s="81"/>
      <c r="H726" s="81"/>
      <c r="I726" s="82"/>
    </row>
    <row r="727" ht="15.75" customHeight="1">
      <c r="D727" s="81"/>
      <c r="E727" s="81"/>
      <c r="F727" s="81"/>
      <c r="G727" s="81"/>
      <c r="H727" s="81"/>
      <c r="I727" s="82"/>
    </row>
    <row r="728" ht="15.75" customHeight="1">
      <c r="D728" s="81"/>
      <c r="E728" s="81"/>
      <c r="F728" s="81"/>
      <c r="G728" s="81"/>
      <c r="H728" s="81"/>
      <c r="I728" s="82"/>
    </row>
    <row r="729" ht="15.75" customHeight="1">
      <c r="D729" s="81"/>
      <c r="E729" s="81"/>
      <c r="F729" s="81"/>
      <c r="G729" s="81"/>
      <c r="H729" s="81"/>
      <c r="I729" s="82"/>
    </row>
    <row r="730" ht="15.75" customHeight="1">
      <c r="D730" s="81"/>
      <c r="E730" s="81"/>
      <c r="F730" s="81"/>
      <c r="G730" s="81"/>
      <c r="H730" s="81"/>
      <c r="I730" s="82"/>
    </row>
    <row r="731" ht="15.75" customHeight="1">
      <c r="D731" s="81"/>
      <c r="E731" s="81"/>
      <c r="F731" s="81"/>
      <c r="G731" s="81"/>
      <c r="H731" s="81"/>
      <c r="I731" s="82"/>
    </row>
    <row r="732" ht="15.75" customHeight="1">
      <c r="D732" s="81"/>
      <c r="E732" s="81"/>
      <c r="F732" s="81"/>
      <c r="G732" s="81"/>
      <c r="H732" s="81"/>
      <c r="I732" s="82"/>
    </row>
    <row r="733" ht="15.75" customHeight="1">
      <c r="D733" s="81"/>
      <c r="E733" s="81"/>
      <c r="F733" s="81"/>
      <c r="G733" s="81"/>
      <c r="H733" s="81"/>
      <c r="I733" s="82"/>
    </row>
    <row r="734" ht="15.75" customHeight="1">
      <c r="D734" s="81"/>
      <c r="E734" s="81"/>
      <c r="F734" s="81"/>
      <c r="G734" s="81"/>
      <c r="H734" s="81"/>
      <c r="I734" s="82"/>
    </row>
    <row r="735" ht="15.75" customHeight="1">
      <c r="D735" s="81"/>
      <c r="E735" s="81"/>
      <c r="F735" s="81"/>
      <c r="G735" s="81"/>
      <c r="H735" s="81"/>
      <c r="I735" s="82"/>
    </row>
    <row r="736" ht="15.75" customHeight="1">
      <c r="D736" s="81"/>
      <c r="E736" s="81"/>
      <c r="F736" s="81"/>
      <c r="G736" s="81"/>
      <c r="H736" s="81"/>
      <c r="I736" s="82"/>
    </row>
    <row r="737" ht="15.75" customHeight="1">
      <c r="D737" s="81"/>
      <c r="E737" s="81"/>
      <c r="F737" s="81"/>
      <c r="G737" s="81"/>
      <c r="H737" s="81"/>
      <c r="I737" s="82"/>
    </row>
    <row r="738" ht="15.75" customHeight="1">
      <c r="D738" s="81"/>
      <c r="E738" s="81"/>
      <c r="F738" s="81"/>
      <c r="G738" s="81"/>
      <c r="H738" s="81"/>
      <c r="I738" s="82"/>
    </row>
    <row r="739" ht="15.75" customHeight="1">
      <c r="D739" s="81"/>
      <c r="E739" s="81"/>
      <c r="F739" s="81"/>
      <c r="G739" s="81"/>
      <c r="H739" s="81"/>
      <c r="I739" s="82"/>
    </row>
    <row r="740" ht="15.75" customHeight="1">
      <c r="D740" s="81"/>
      <c r="E740" s="81"/>
      <c r="F740" s="81"/>
      <c r="G740" s="81"/>
      <c r="H740" s="81"/>
      <c r="I740" s="82"/>
    </row>
    <row r="741" ht="15.75" customHeight="1">
      <c r="D741" s="81"/>
      <c r="E741" s="81"/>
      <c r="F741" s="81"/>
      <c r="G741" s="81"/>
      <c r="H741" s="81"/>
      <c r="I741" s="82"/>
    </row>
    <row r="742" ht="15.75" customHeight="1">
      <c r="D742" s="81"/>
      <c r="E742" s="81"/>
      <c r="F742" s="81"/>
      <c r="G742" s="81"/>
      <c r="H742" s="81"/>
      <c r="I742" s="82"/>
    </row>
    <row r="743" ht="15.75" customHeight="1">
      <c r="D743" s="81"/>
      <c r="E743" s="81"/>
      <c r="F743" s="81"/>
      <c r="G743" s="81"/>
      <c r="H743" s="81"/>
      <c r="I743" s="82"/>
    </row>
    <row r="744" ht="15.75" customHeight="1">
      <c r="D744" s="81"/>
      <c r="E744" s="81"/>
      <c r="F744" s="81"/>
      <c r="G744" s="81"/>
      <c r="H744" s="81"/>
      <c r="I744" s="82"/>
    </row>
    <row r="745" ht="15.75" customHeight="1">
      <c r="D745" s="81"/>
      <c r="E745" s="81"/>
      <c r="F745" s="81"/>
      <c r="G745" s="81"/>
      <c r="H745" s="81"/>
      <c r="I745" s="82"/>
    </row>
    <row r="746" ht="15.75" customHeight="1">
      <c r="D746" s="81"/>
      <c r="E746" s="81"/>
      <c r="F746" s="81"/>
      <c r="G746" s="81"/>
      <c r="H746" s="81"/>
      <c r="I746" s="82"/>
    </row>
    <row r="747" ht="15.75" customHeight="1">
      <c r="D747" s="81"/>
      <c r="E747" s="81"/>
      <c r="F747" s="81"/>
      <c r="G747" s="81"/>
      <c r="H747" s="81"/>
      <c r="I747" s="82"/>
    </row>
    <row r="748" ht="15.75" customHeight="1">
      <c r="D748" s="81"/>
      <c r="E748" s="81"/>
      <c r="F748" s="81"/>
      <c r="G748" s="81"/>
      <c r="H748" s="81"/>
      <c r="I748" s="82"/>
    </row>
    <row r="749" ht="15.75" customHeight="1">
      <c r="D749" s="81"/>
      <c r="E749" s="81"/>
      <c r="F749" s="81"/>
      <c r="G749" s="81"/>
      <c r="H749" s="81"/>
      <c r="I749" s="82"/>
    </row>
    <row r="750" ht="15.75" customHeight="1">
      <c r="D750" s="81"/>
      <c r="E750" s="81"/>
      <c r="F750" s="81"/>
      <c r="G750" s="81"/>
      <c r="H750" s="81"/>
      <c r="I750" s="82"/>
    </row>
    <row r="751" ht="15.75" customHeight="1">
      <c r="D751" s="81"/>
      <c r="E751" s="81"/>
      <c r="F751" s="81"/>
      <c r="G751" s="81"/>
      <c r="H751" s="81"/>
      <c r="I751" s="82"/>
    </row>
    <row r="752" ht="15.75" customHeight="1">
      <c r="D752" s="81"/>
      <c r="E752" s="81"/>
      <c r="F752" s="81"/>
      <c r="G752" s="81"/>
      <c r="H752" s="81"/>
      <c r="I752" s="82"/>
    </row>
    <row r="753" ht="15.75" customHeight="1">
      <c r="D753" s="81"/>
      <c r="E753" s="81"/>
      <c r="F753" s="81"/>
      <c r="G753" s="81"/>
      <c r="H753" s="81"/>
      <c r="I753" s="82"/>
    </row>
    <row r="754" ht="15.75" customHeight="1">
      <c r="D754" s="81"/>
      <c r="E754" s="81"/>
      <c r="F754" s="81"/>
      <c r="G754" s="81"/>
      <c r="H754" s="81"/>
      <c r="I754" s="82"/>
    </row>
    <row r="755" ht="15.75" customHeight="1">
      <c r="D755" s="81"/>
      <c r="E755" s="81"/>
      <c r="F755" s="81"/>
      <c r="G755" s="81"/>
      <c r="H755" s="81"/>
      <c r="I755" s="82"/>
    </row>
    <row r="756" ht="15.75" customHeight="1">
      <c r="D756" s="81"/>
      <c r="E756" s="81"/>
      <c r="F756" s="81"/>
      <c r="G756" s="81"/>
      <c r="H756" s="81"/>
      <c r="I756" s="82"/>
    </row>
    <row r="757" ht="15.75" customHeight="1">
      <c r="D757" s="81"/>
      <c r="E757" s="81"/>
      <c r="F757" s="81"/>
      <c r="G757" s="81"/>
      <c r="H757" s="81"/>
      <c r="I757" s="82"/>
    </row>
    <row r="758" ht="15.75" customHeight="1">
      <c r="D758" s="81"/>
      <c r="E758" s="81"/>
      <c r="F758" s="81"/>
      <c r="G758" s="81"/>
      <c r="H758" s="81"/>
      <c r="I758" s="82"/>
    </row>
    <row r="759" ht="15.75" customHeight="1">
      <c r="D759" s="81"/>
      <c r="E759" s="81"/>
      <c r="F759" s="81"/>
      <c r="G759" s="81"/>
      <c r="H759" s="81"/>
      <c r="I759" s="82"/>
    </row>
    <row r="760" ht="15.75" customHeight="1">
      <c r="D760" s="81"/>
      <c r="E760" s="81"/>
      <c r="F760" s="81"/>
      <c r="G760" s="81"/>
      <c r="H760" s="81"/>
      <c r="I760" s="82"/>
    </row>
    <row r="761" ht="15.75" customHeight="1">
      <c r="D761" s="81"/>
      <c r="E761" s="81"/>
      <c r="F761" s="81"/>
      <c r="G761" s="81"/>
      <c r="H761" s="81"/>
      <c r="I761" s="82"/>
    </row>
    <row r="762" ht="15.75" customHeight="1">
      <c r="D762" s="81"/>
      <c r="E762" s="81"/>
      <c r="F762" s="81"/>
      <c r="G762" s="81"/>
      <c r="H762" s="81"/>
      <c r="I762" s="82"/>
    </row>
    <row r="763" ht="15.75" customHeight="1">
      <c r="D763" s="81"/>
      <c r="E763" s="81"/>
      <c r="F763" s="81"/>
      <c r="G763" s="81"/>
      <c r="H763" s="81"/>
      <c r="I763" s="82"/>
    </row>
    <row r="764" ht="15.75" customHeight="1">
      <c r="D764" s="81"/>
      <c r="E764" s="81"/>
      <c r="F764" s="81"/>
      <c r="G764" s="81"/>
      <c r="H764" s="81"/>
      <c r="I764" s="82"/>
    </row>
    <row r="765" ht="15.75" customHeight="1">
      <c r="D765" s="81"/>
      <c r="E765" s="81"/>
      <c r="F765" s="81"/>
      <c r="G765" s="81"/>
      <c r="H765" s="81"/>
      <c r="I765" s="82"/>
    </row>
    <row r="766" ht="15.75" customHeight="1">
      <c r="D766" s="81"/>
      <c r="E766" s="81"/>
      <c r="F766" s="81"/>
      <c r="G766" s="81"/>
      <c r="H766" s="81"/>
      <c r="I766" s="82"/>
    </row>
    <row r="767" ht="15.75" customHeight="1">
      <c r="D767" s="81"/>
      <c r="E767" s="81"/>
      <c r="F767" s="81"/>
      <c r="G767" s="81"/>
      <c r="H767" s="81"/>
      <c r="I767" s="82"/>
    </row>
    <row r="768" ht="15.75" customHeight="1">
      <c r="D768" s="81"/>
      <c r="E768" s="81"/>
      <c r="F768" s="81"/>
      <c r="G768" s="81"/>
      <c r="H768" s="81"/>
      <c r="I768" s="82"/>
    </row>
    <row r="769" ht="15.75" customHeight="1">
      <c r="D769" s="81"/>
      <c r="E769" s="81"/>
      <c r="F769" s="81"/>
      <c r="G769" s="81"/>
      <c r="H769" s="81"/>
      <c r="I769" s="82"/>
    </row>
    <row r="770" ht="15.75" customHeight="1">
      <c r="D770" s="81"/>
      <c r="E770" s="81"/>
      <c r="F770" s="81"/>
      <c r="G770" s="81"/>
      <c r="H770" s="81"/>
      <c r="I770" s="82"/>
    </row>
    <row r="771" ht="15.75" customHeight="1">
      <c r="D771" s="81"/>
      <c r="E771" s="81"/>
      <c r="F771" s="81"/>
      <c r="G771" s="81"/>
      <c r="H771" s="81"/>
      <c r="I771" s="82"/>
    </row>
    <row r="772" ht="15.75" customHeight="1">
      <c r="D772" s="81"/>
      <c r="E772" s="81"/>
      <c r="F772" s="81"/>
      <c r="G772" s="81"/>
      <c r="H772" s="81"/>
      <c r="I772" s="82"/>
    </row>
    <row r="773" ht="15.75" customHeight="1">
      <c r="D773" s="81"/>
      <c r="E773" s="81"/>
      <c r="F773" s="81"/>
      <c r="G773" s="81"/>
      <c r="H773" s="81"/>
      <c r="I773" s="82"/>
    </row>
    <row r="774" ht="15.75" customHeight="1">
      <c r="D774" s="81"/>
      <c r="E774" s="81"/>
      <c r="F774" s="81"/>
      <c r="G774" s="81"/>
      <c r="H774" s="81"/>
      <c r="I774" s="82"/>
    </row>
    <row r="775" ht="15.75" customHeight="1">
      <c r="D775" s="81"/>
      <c r="E775" s="81"/>
      <c r="F775" s="81"/>
      <c r="G775" s="81"/>
      <c r="H775" s="81"/>
      <c r="I775" s="82"/>
    </row>
    <row r="776" ht="15.75" customHeight="1">
      <c r="D776" s="81"/>
      <c r="E776" s="81"/>
      <c r="F776" s="81"/>
      <c r="G776" s="81"/>
      <c r="H776" s="81"/>
      <c r="I776" s="82"/>
    </row>
    <row r="777" ht="15.75" customHeight="1">
      <c r="D777" s="81"/>
      <c r="E777" s="81"/>
      <c r="F777" s="81"/>
      <c r="G777" s="81"/>
      <c r="H777" s="81"/>
      <c r="I777" s="82"/>
    </row>
    <row r="778" ht="15.75" customHeight="1">
      <c r="D778" s="81"/>
      <c r="E778" s="81"/>
      <c r="F778" s="81"/>
      <c r="G778" s="81"/>
      <c r="H778" s="81"/>
      <c r="I778" s="82"/>
    </row>
    <row r="779" ht="15.75" customHeight="1">
      <c r="D779" s="81"/>
      <c r="E779" s="81"/>
      <c r="F779" s="81"/>
      <c r="G779" s="81"/>
      <c r="H779" s="81"/>
      <c r="I779" s="82"/>
    </row>
    <row r="780" ht="15.75" customHeight="1">
      <c r="D780" s="81"/>
      <c r="E780" s="81"/>
      <c r="F780" s="81"/>
      <c r="G780" s="81"/>
      <c r="H780" s="81"/>
      <c r="I780" s="82"/>
    </row>
    <row r="781" ht="15.75" customHeight="1">
      <c r="D781" s="81"/>
      <c r="E781" s="81"/>
      <c r="F781" s="81"/>
      <c r="G781" s="81"/>
      <c r="H781" s="81"/>
      <c r="I781" s="82"/>
    </row>
    <row r="782" ht="15.75" customHeight="1">
      <c r="D782" s="81"/>
      <c r="E782" s="81"/>
      <c r="F782" s="81"/>
      <c r="G782" s="81"/>
      <c r="H782" s="81"/>
      <c r="I782" s="82"/>
    </row>
    <row r="783" ht="15.75" customHeight="1">
      <c r="D783" s="81"/>
      <c r="E783" s="81"/>
      <c r="F783" s="81"/>
      <c r="G783" s="81"/>
      <c r="H783" s="81"/>
      <c r="I783" s="82"/>
    </row>
    <row r="784" ht="15.75" customHeight="1">
      <c r="D784" s="81"/>
      <c r="E784" s="81"/>
      <c r="F784" s="81"/>
      <c r="G784" s="81"/>
      <c r="H784" s="81"/>
      <c r="I784" s="82"/>
    </row>
    <row r="785" ht="15.75" customHeight="1">
      <c r="D785" s="81"/>
      <c r="E785" s="81"/>
      <c r="F785" s="81"/>
      <c r="G785" s="81"/>
      <c r="H785" s="81"/>
      <c r="I785" s="82"/>
    </row>
    <row r="786" ht="15.75" customHeight="1">
      <c r="D786" s="81"/>
      <c r="E786" s="81"/>
      <c r="F786" s="81"/>
      <c r="G786" s="81"/>
      <c r="H786" s="81"/>
      <c r="I786" s="82"/>
    </row>
    <row r="787" ht="15.75" customHeight="1">
      <c r="D787" s="81"/>
      <c r="E787" s="81"/>
      <c r="F787" s="81"/>
      <c r="G787" s="81"/>
      <c r="H787" s="81"/>
      <c r="I787" s="82"/>
    </row>
    <row r="788" ht="15.75" customHeight="1">
      <c r="D788" s="81"/>
      <c r="E788" s="81"/>
      <c r="F788" s="81"/>
      <c r="G788" s="81"/>
      <c r="H788" s="81"/>
      <c r="I788" s="82"/>
    </row>
    <row r="789" ht="15.75" customHeight="1">
      <c r="D789" s="81"/>
      <c r="E789" s="81"/>
      <c r="F789" s="81"/>
      <c r="G789" s="81"/>
      <c r="H789" s="81"/>
      <c r="I789" s="82"/>
    </row>
    <row r="790" ht="15.75" customHeight="1">
      <c r="D790" s="81"/>
      <c r="E790" s="81"/>
      <c r="F790" s="81"/>
      <c r="G790" s="81"/>
      <c r="H790" s="81"/>
      <c r="I790" s="82"/>
    </row>
    <row r="791" ht="15.75" customHeight="1">
      <c r="D791" s="81"/>
      <c r="E791" s="81"/>
      <c r="F791" s="81"/>
      <c r="G791" s="81"/>
      <c r="H791" s="81"/>
      <c r="I791" s="82"/>
    </row>
    <row r="792" ht="15.75" customHeight="1">
      <c r="D792" s="81"/>
      <c r="E792" s="81"/>
      <c r="F792" s="81"/>
      <c r="G792" s="81"/>
      <c r="H792" s="81"/>
      <c r="I792" s="82"/>
    </row>
    <row r="793" ht="15.75" customHeight="1">
      <c r="D793" s="81"/>
      <c r="E793" s="81"/>
      <c r="F793" s="81"/>
      <c r="G793" s="81"/>
      <c r="H793" s="81"/>
      <c r="I793" s="82"/>
    </row>
    <row r="794" ht="15.75" customHeight="1">
      <c r="D794" s="81"/>
      <c r="E794" s="81"/>
      <c r="F794" s="81"/>
      <c r="G794" s="81"/>
      <c r="H794" s="81"/>
      <c r="I794" s="82"/>
    </row>
    <row r="795" ht="15.75" customHeight="1">
      <c r="D795" s="81"/>
      <c r="E795" s="81"/>
      <c r="F795" s="81"/>
      <c r="G795" s="81"/>
      <c r="H795" s="81"/>
      <c r="I795" s="82"/>
    </row>
    <row r="796" ht="15.75" customHeight="1">
      <c r="D796" s="81"/>
      <c r="E796" s="81"/>
      <c r="F796" s="81"/>
      <c r="G796" s="81"/>
      <c r="H796" s="81"/>
      <c r="I796" s="82"/>
    </row>
    <row r="797" ht="15.75" customHeight="1">
      <c r="D797" s="81"/>
      <c r="E797" s="81"/>
      <c r="F797" s="81"/>
      <c r="G797" s="81"/>
      <c r="H797" s="81"/>
      <c r="I797" s="82"/>
    </row>
    <row r="798" ht="15.75" customHeight="1">
      <c r="D798" s="81"/>
      <c r="E798" s="81"/>
      <c r="F798" s="81"/>
      <c r="G798" s="81"/>
      <c r="H798" s="81"/>
      <c r="I798" s="82"/>
    </row>
    <row r="799" ht="15.75" customHeight="1">
      <c r="D799" s="81"/>
      <c r="E799" s="81"/>
      <c r="F799" s="81"/>
      <c r="G799" s="81"/>
      <c r="H799" s="81"/>
      <c r="I799" s="82"/>
    </row>
    <row r="800" ht="15.75" customHeight="1">
      <c r="D800" s="81"/>
      <c r="E800" s="81"/>
      <c r="F800" s="81"/>
      <c r="G800" s="81"/>
      <c r="H800" s="81"/>
      <c r="I800" s="82"/>
    </row>
    <row r="801" ht="15.75" customHeight="1">
      <c r="D801" s="81"/>
      <c r="E801" s="81"/>
      <c r="F801" s="81"/>
      <c r="G801" s="81"/>
      <c r="H801" s="81"/>
      <c r="I801" s="82"/>
    </row>
    <row r="802" ht="15.75" customHeight="1">
      <c r="D802" s="81"/>
      <c r="E802" s="81"/>
      <c r="F802" s="81"/>
      <c r="G802" s="81"/>
      <c r="H802" s="81"/>
      <c r="I802" s="82"/>
    </row>
    <row r="803" ht="15.75" customHeight="1">
      <c r="D803" s="81"/>
      <c r="E803" s="81"/>
      <c r="F803" s="81"/>
      <c r="G803" s="81"/>
      <c r="H803" s="81"/>
      <c r="I803" s="82"/>
    </row>
    <row r="804" ht="15.75" customHeight="1">
      <c r="D804" s="81"/>
      <c r="E804" s="81"/>
      <c r="F804" s="81"/>
      <c r="G804" s="81"/>
      <c r="H804" s="81"/>
      <c r="I804" s="82"/>
    </row>
    <row r="805" ht="15.75" customHeight="1">
      <c r="D805" s="81"/>
      <c r="E805" s="81"/>
      <c r="F805" s="81"/>
      <c r="G805" s="81"/>
      <c r="H805" s="81"/>
      <c r="I805" s="82"/>
    </row>
    <row r="806" ht="15.75" customHeight="1">
      <c r="D806" s="81"/>
      <c r="E806" s="81"/>
      <c r="F806" s="81"/>
      <c r="G806" s="81"/>
      <c r="H806" s="81"/>
      <c r="I806" s="82"/>
    </row>
    <row r="807" ht="15.75" customHeight="1">
      <c r="D807" s="81"/>
      <c r="E807" s="81"/>
      <c r="F807" s="81"/>
      <c r="G807" s="81"/>
      <c r="H807" s="81"/>
      <c r="I807" s="82"/>
    </row>
    <row r="808" ht="15.75" customHeight="1">
      <c r="D808" s="81"/>
      <c r="E808" s="81"/>
      <c r="F808" s="81"/>
      <c r="G808" s="81"/>
      <c r="H808" s="81"/>
      <c r="I808" s="82"/>
    </row>
    <row r="809" ht="15.75" customHeight="1">
      <c r="D809" s="81"/>
      <c r="E809" s="81"/>
      <c r="F809" s="81"/>
      <c r="G809" s="81"/>
      <c r="H809" s="81"/>
      <c r="I809" s="82"/>
    </row>
    <row r="810" ht="15.75" customHeight="1">
      <c r="D810" s="81"/>
      <c r="E810" s="81"/>
      <c r="F810" s="81"/>
      <c r="G810" s="81"/>
      <c r="H810" s="81"/>
      <c r="I810" s="82"/>
    </row>
    <row r="811" ht="15.75" customHeight="1">
      <c r="D811" s="81"/>
      <c r="E811" s="81"/>
      <c r="F811" s="81"/>
      <c r="G811" s="81"/>
      <c r="H811" s="81"/>
      <c r="I811" s="82"/>
    </row>
    <row r="812" ht="15.75" customHeight="1">
      <c r="D812" s="81"/>
      <c r="E812" s="81"/>
      <c r="F812" s="81"/>
      <c r="G812" s="81"/>
      <c r="H812" s="81"/>
      <c r="I812" s="82"/>
    </row>
    <row r="813" ht="15.75" customHeight="1">
      <c r="D813" s="81"/>
      <c r="E813" s="81"/>
      <c r="F813" s="81"/>
      <c r="G813" s="81"/>
      <c r="H813" s="81"/>
      <c r="I813" s="82"/>
    </row>
    <row r="814" ht="15.75" customHeight="1">
      <c r="D814" s="81"/>
      <c r="E814" s="81"/>
      <c r="F814" s="81"/>
      <c r="G814" s="81"/>
      <c r="H814" s="81"/>
      <c r="I814" s="82"/>
    </row>
    <row r="815" ht="15.75" customHeight="1">
      <c r="D815" s="81"/>
      <c r="E815" s="81"/>
      <c r="F815" s="81"/>
      <c r="G815" s="81"/>
      <c r="H815" s="81"/>
      <c r="I815" s="82"/>
    </row>
    <row r="816" ht="15.75" customHeight="1">
      <c r="D816" s="81"/>
      <c r="E816" s="81"/>
      <c r="F816" s="81"/>
      <c r="G816" s="81"/>
      <c r="H816" s="81"/>
      <c r="I816" s="82"/>
    </row>
    <row r="817" ht="15.75" customHeight="1">
      <c r="D817" s="81"/>
      <c r="E817" s="81"/>
      <c r="F817" s="81"/>
      <c r="G817" s="81"/>
      <c r="H817" s="81"/>
      <c r="I817" s="82"/>
    </row>
    <row r="818" ht="15.75" customHeight="1">
      <c r="D818" s="81"/>
      <c r="E818" s="81"/>
      <c r="F818" s="81"/>
      <c r="G818" s="81"/>
      <c r="H818" s="81"/>
      <c r="I818" s="82"/>
    </row>
    <row r="819" ht="15.75" customHeight="1">
      <c r="D819" s="81"/>
      <c r="E819" s="81"/>
      <c r="F819" s="81"/>
      <c r="G819" s="81"/>
      <c r="H819" s="81"/>
      <c r="I819" s="82"/>
    </row>
    <row r="820" ht="15.75" customHeight="1">
      <c r="D820" s="81"/>
      <c r="E820" s="81"/>
      <c r="F820" s="81"/>
      <c r="G820" s="81"/>
      <c r="H820" s="81"/>
      <c r="I820" s="82"/>
    </row>
    <row r="821" ht="15.75" customHeight="1">
      <c r="D821" s="81"/>
      <c r="E821" s="81"/>
      <c r="F821" s="81"/>
      <c r="G821" s="81"/>
      <c r="H821" s="81"/>
      <c r="I821" s="82"/>
    </row>
    <row r="822" ht="15.75" customHeight="1">
      <c r="D822" s="81"/>
      <c r="E822" s="81"/>
      <c r="F822" s="81"/>
      <c r="G822" s="81"/>
      <c r="H822" s="81"/>
      <c r="I822" s="82"/>
    </row>
    <row r="823" ht="15.75" customHeight="1">
      <c r="D823" s="81"/>
      <c r="E823" s="81"/>
      <c r="F823" s="81"/>
      <c r="G823" s="81"/>
      <c r="H823" s="81"/>
      <c r="I823" s="82"/>
    </row>
    <row r="824" ht="15.75" customHeight="1">
      <c r="D824" s="81"/>
      <c r="E824" s="81"/>
      <c r="F824" s="81"/>
      <c r="G824" s="81"/>
      <c r="H824" s="81"/>
      <c r="I824" s="82"/>
    </row>
    <row r="825" ht="15.75" customHeight="1">
      <c r="D825" s="81"/>
      <c r="E825" s="81"/>
      <c r="F825" s="81"/>
      <c r="G825" s="81"/>
      <c r="H825" s="81"/>
      <c r="I825" s="82"/>
    </row>
    <row r="826" ht="15.75" customHeight="1">
      <c r="D826" s="81"/>
      <c r="E826" s="81"/>
      <c r="F826" s="81"/>
      <c r="G826" s="81"/>
      <c r="H826" s="81"/>
      <c r="I826" s="82"/>
    </row>
    <row r="827" ht="15.75" customHeight="1">
      <c r="D827" s="81"/>
      <c r="E827" s="81"/>
      <c r="F827" s="81"/>
      <c r="G827" s="81"/>
      <c r="H827" s="81"/>
      <c r="I827" s="82"/>
    </row>
    <row r="828" ht="15.75" customHeight="1">
      <c r="D828" s="81"/>
      <c r="E828" s="81"/>
      <c r="F828" s="81"/>
      <c r="G828" s="81"/>
      <c r="H828" s="81"/>
      <c r="I828" s="82"/>
    </row>
    <row r="829" ht="15.75" customHeight="1">
      <c r="D829" s="81"/>
      <c r="E829" s="81"/>
      <c r="F829" s="81"/>
      <c r="G829" s="81"/>
      <c r="H829" s="81"/>
      <c r="I829" s="82"/>
    </row>
    <row r="830" ht="15.75" customHeight="1">
      <c r="D830" s="81"/>
      <c r="E830" s="81"/>
      <c r="F830" s="81"/>
      <c r="G830" s="81"/>
      <c r="H830" s="81"/>
      <c r="I830" s="82"/>
    </row>
    <row r="831" ht="15.75" customHeight="1">
      <c r="D831" s="81"/>
      <c r="E831" s="81"/>
      <c r="F831" s="81"/>
      <c r="G831" s="81"/>
      <c r="H831" s="81"/>
      <c r="I831" s="82"/>
    </row>
    <row r="832" ht="15.75" customHeight="1">
      <c r="D832" s="81"/>
      <c r="E832" s="81"/>
      <c r="F832" s="81"/>
      <c r="G832" s="81"/>
      <c r="H832" s="81"/>
      <c r="I832" s="82"/>
    </row>
    <row r="833" ht="15.75" customHeight="1">
      <c r="D833" s="81"/>
      <c r="E833" s="81"/>
      <c r="F833" s="81"/>
      <c r="G833" s="81"/>
      <c r="H833" s="81"/>
      <c r="I833" s="82"/>
    </row>
    <row r="834" ht="15.75" customHeight="1">
      <c r="D834" s="81"/>
      <c r="E834" s="81"/>
      <c r="F834" s="81"/>
      <c r="G834" s="81"/>
      <c r="H834" s="81"/>
      <c r="I834" s="82"/>
    </row>
    <row r="835" ht="15.75" customHeight="1">
      <c r="D835" s="81"/>
      <c r="E835" s="81"/>
      <c r="F835" s="81"/>
      <c r="G835" s="81"/>
      <c r="H835" s="81"/>
      <c r="I835" s="82"/>
    </row>
    <row r="836" ht="15.75" customHeight="1">
      <c r="D836" s="81"/>
      <c r="E836" s="81"/>
      <c r="F836" s="81"/>
      <c r="G836" s="81"/>
      <c r="H836" s="81"/>
      <c r="I836" s="82"/>
    </row>
    <row r="837" ht="15.75" customHeight="1">
      <c r="D837" s="81"/>
      <c r="E837" s="81"/>
      <c r="F837" s="81"/>
      <c r="G837" s="81"/>
      <c r="H837" s="81"/>
      <c r="I837" s="82"/>
    </row>
    <row r="838" ht="15.75" customHeight="1">
      <c r="D838" s="81"/>
      <c r="E838" s="81"/>
      <c r="F838" s="81"/>
      <c r="G838" s="81"/>
      <c r="H838" s="81"/>
      <c r="I838" s="82"/>
    </row>
    <row r="839" ht="15.75" customHeight="1">
      <c r="D839" s="81"/>
      <c r="E839" s="81"/>
      <c r="F839" s="81"/>
      <c r="G839" s="81"/>
      <c r="H839" s="81"/>
      <c r="I839" s="82"/>
    </row>
    <row r="840" ht="15.75" customHeight="1">
      <c r="D840" s="81"/>
      <c r="E840" s="81"/>
      <c r="F840" s="81"/>
      <c r="G840" s="81"/>
      <c r="H840" s="81"/>
      <c r="I840" s="82"/>
    </row>
    <row r="841" ht="15.75" customHeight="1">
      <c r="D841" s="81"/>
      <c r="E841" s="81"/>
      <c r="F841" s="81"/>
      <c r="G841" s="81"/>
      <c r="H841" s="81"/>
      <c r="I841" s="82"/>
    </row>
    <row r="842" ht="15.75" customHeight="1">
      <c r="D842" s="81"/>
      <c r="E842" s="81"/>
      <c r="F842" s="81"/>
      <c r="G842" s="81"/>
      <c r="H842" s="81"/>
      <c r="I842" s="82"/>
    </row>
    <row r="843" ht="15.75" customHeight="1">
      <c r="D843" s="81"/>
      <c r="E843" s="81"/>
      <c r="F843" s="81"/>
      <c r="G843" s="81"/>
      <c r="H843" s="81"/>
      <c r="I843" s="82"/>
    </row>
    <row r="844" ht="15.75" customHeight="1">
      <c r="D844" s="81"/>
      <c r="E844" s="81"/>
      <c r="F844" s="81"/>
      <c r="G844" s="81"/>
      <c r="H844" s="81"/>
      <c r="I844" s="82"/>
    </row>
    <row r="845" ht="15.75" customHeight="1">
      <c r="D845" s="81"/>
      <c r="E845" s="81"/>
      <c r="F845" s="81"/>
      <c r="G845" s="81"/>
      <c r="H845" s="81"/>
      <c r="I845" s="82"/>
    </row>
    <row r="846" ht="15.75" customHeight="1">
      <c r="D846" s="81"/>
      <c r="E846" s="81"/>
      <c r="F846" s="81"/>
      <c r="G846" s="81"/>
      <c r="H846" s="81"/>
      <c r="I846" s="82"/>
    </row>
    <row r="847" ht="15.75" customHeight="1">
      <c r="D847" s="81"/>
      <c r="E847" s="81"/>
      <c r="F847" s="81"/>
      <c r="G847" s="81"/>
      <c r="H847" s="81"/>
      <c r="I847" s="82"/>
    </row>
    <row r="848" ht="15.75" customHeight="1">
      <c r="D848" s="81"/>
      <c r="E848" s="81"/>
      <c r="F848" s="81"/>
      <c r="G848" s="81"/>
      <c r="H848" s="81"/>
      <c r="I848" s="82"/>
    </row>
    <row r="849" ht="15.75" customHeight="1">
      <c r="D849" s="81"/>
      <c r="E849" s="81"/>
      <c r="F849" s="81"/>
      <c r="G849" s="81"/>
      <c r="H849" s="81"/>
      <c r="I849" s="82"/>
    </row>
    <row r="850" ht="15.75" customHeight="1">
      <c r="D850" s="81"/>
      <c r="E850" s="81"/>
      <c r="F850" s="81"/>
      <c r="G850" s="81"/>
      <c r="H850" s="81"/>
      <c r="I850" s="82"/>
    </row>
    <row r="851" ht="15.75" customHeight="1">
      <c r="D851" s="81"/>
      <c r="E851" s="81"/>
      <c r="F851" s="81"/>
      <c r="G851" s="81"/>
      <c r="H851" s="81"/>
      <c r="I851" s="82"/>
    </row>
    <row r="852" ht="15.75" customHeight="1">
      <c r="D852" s="81"/>
      <c r="E852" s="81"/>
      <c r="F852" s="81"/>
      <c r="G852" s="81"/>
      <c r="H852" s="81"/>
      <c r="I852" s="82"/>
    </row>
    <row r="853" ht="15.75" customHeight="1">
      <c r="D853" s="81"/>
      <c r="E853" s="81"/>
      <c r="F853" s="81"/>
      <c r="G853" s="81"/>
      <c r="H853" s="81"/>
      <c r="I853" s="82"/>
    </row>
    <row r="854" ht="15.75" customHeight="1">
      <c r="D854" s="81"/>
      <c r="E854" s="81"/>
      <c r="F854" s="81"/>
      <c r="G854" s="81"/>
      <c r="H854" s="81"/>
      <c r="I854" s="82"/>
    </row>
    <row r="855" ht="15.75" customHeight="1">
      <c r="D855" s="81"/>
      <c r="E855" s="81"/>
      <c r="F855" s="81"/>
      <c r="G855" s="81"/>
      <c r="H855" s="81"/>
      <c r="I855" s="82"/>
    </row>
    <row r="856" ht="15.75" customHeight="1">
      <c r="D856" s="81"/>
      <c r="E856" s="81"/>
      <c r="F856" s="81"/>
      <c r="G856" s="81"/>
      <c r="H856" s="81"/>
      <c r="I856" s="82"/>
    </row>
    <row r="857" ht="15.75" customHeight="1">
      <c r="D857" s="81"/>
      <c r="E857" s="81"/>
      <c r="F857" s="81"/>
      <c r="G857" s="81"/>
      <c r="H857" s="81"/>
      <c r="I857" s="82"/>
    </row>
    <row r="858" ht="15.75" customHeight="1">
      <c r="D858" s="81"/>
      <c r="E858" s="81"/>
      <c r="F858" s="81"/>
      <c r="G858" s="81"/>
      <c r="H858" s="81"/>
      <c r="I858" s="82"/>
    </row>
    <row r="859" ht="15.75" customHeight="1">
      <c r="D859" s="81"/>
      <c r="E859" s="81"/>
      <c r="F859" s="81"/>
      <c r="G859" s="81"/>
      <c r="H859" s="81"/>
      <c r="I859" s="82"/>
    </row>
    <row r="860" ht="15.75" customHeight="1">
      <c r="D860" s="81"/>
      <c r="E860" s="81"/>
      <c r="F860" s="81"/>
      <c r="G860" s="81"/>
      <c r="H860" s="81"/>
      <c r="I860" s="82"/>
    </row>
    <row r="861" ht="15.75" customHeight="1">
      <c r="D861" s="81"/>
      <c r="E861" s="81"/>
      <c r="F861" s="81"/>
      <c r="G861" s="81"/>
      <c r="H861" s="81"/>
      <c r="I861" s="82"/>
    </row>
    <row r="862" ht="15.75" customHeight="1">
      <c r="D862" s="81"/>
      <c r="E862" s="81"/>
      <c r="F862" s="81"/>
      <c r="G862" s="81"/>
      <c r="H862" s="81"/>
      <c r="I862" s="82"/>
    </row>
    <row r="863" ht="15.75" customHeight="1">
      <c r="D863" s="81"/>
      <c r="E863" s="81"/>
      <c r="F863" s="81"/>
      <c r="G863" s="81"/>
      <c r="H863" s="81"/>
      <c r="I863" s="82"/>
    </row>
    <row r="864" ht="15.75" customHeight="1">
      <c r="D864" s="81"/>
      <c r="E864" s="81"/>
      <c r="F864" s="81"/>
      <c r="G864" s="81"/>
      <c r="H864" s="81"/>
      <c r="I864" s="82"/>
    </row>
    <row r="865" ht="15.75" customHeight="1">
      <c r="D865" s="81"/>
      <c r="E865" s="81"/>
      <c r="F865" s="81"/>
      <c r="G865" s="81"/>
      <c r="H865" s="81"/>
      <c r="I865" s="82"/>
    </row>
    <row r="866" ht="15.75" customHeight="1">
      <c r="D866" s="81"/>
      <c r="E866" s="81"/>
      <c r="F866" s="81"/>
      <c r="G866" s="81"/>
      <c r="H866" s="81"/>
      <c r="I866" s="82"/>
    </row>
    <row r="867" ht="15.75" customHeight="1">
      <c r="D867" s="81"/>
      <c r="E867" s="81"/>
      <c r="F867" s="81"/>
      <c r="G867" s="81"/>
      <c r="H867" s="81"/>
      <c r="I867" s="82"/>
    </row>
    <row r="868" ht="15.75" customHeight="1">
      <c r="D868" s="81"/>
      <c r="E868" s="81"/>
      <c r="F868" s="81"/>
      <c r="G868" s="81"/>
      <c r="H868" s="81"/>
      <c r="I868" s="82"/>
    </row>
    <row r="869" ht="15.75" customHeight="1">
      <c r="D869" s="81"/>
      <c r="E869" s="81"/>
      <c r="F869" s="81"/>
      <c r="G869" s="81"/>
      <c r="H869" s="81"/>
      <c r="I869" s="82"/>
    </row>
    <row r="870" ht="15.75" customHeight="1">
      <c r="D870" s="81"/>
      <c r="E870" s="81"/>
      <c r="F870" s="81"/>
      <c r="G870" s="81"/>
      <c r="H870" s="81"/>
      <c r="I870" s="82"/>
    </row>
    <row r="871" ht="15.75" customHeight="1">
      <c r="D871" s="81"/>
      <c r="E871" s="81"/>
      <c r="F871" s="81"/>
      <c r="G871" s="81"/>
      <c r="H871" s="81"/>
      <c r="I871" s="82"/>
    </row>
    <row r="872" ht="15.75" customHeight="1">
      <c r="D872" s="81"/>
      <c r="E872" s="81"/>
      <c r="F872" s="81"/>
      <c r="G872" s="81"/>
      <c r="H872" s="81"/>
      <c r="I872" s="82"/>
    </row>
    <row r="873" ht="15.75" customHeight="1">
      <c r="D873" s="81"/>
      <c r="E873" s="81"/>
      <c r="F873" s="81"/>
      <c r="G873" s="81"/>
      <c r="H873" s="81"/>
      <c r="I873" s="82"/>
    </row>
    <row r="874" ht="15.75" customHeight="1">
      <c r="D874" s="81"/>
      <c r="E874" s="81"/>
      <c r="F874" s="81"/>
      <c r="G874" s="81"/>
      <c r="H874" s="81"/>
      <c r="I874" s="82"/>
    </row>
    <row r="875" ht="15.75" customHeight="1">
      <c r="D875" s="81"/>
      <c r="E875" s="81"/>
      <c r="F875" s="81"/>
      <c r="G875" s="81"/>
      <c r="H875" s="81"/>
      <c r="I875" s="82"/>
    </row>
    <row r="876" ht="15.75" customHeight="1">
      <c r="D876" s="81"/>
      <c r="E876" s="81"/>
      <c r="F876" s="81"/>
      <c r="G876" s="81"/>
      <c r="H876" s="81"/>
      <c r="I876" s="82"/>
    </row>
    <row r="877" ht="15.75" customHeight="1">
      <c r="D877" s="81"/>
      <c r="E877" s="81"/>
      <c r="F877" s="81"/>
      <c r="G877" s="81"/>
      <c r="H877" s="81"/>
      <c r="I877" s="82"/>
    </row>
    <row r="878" ht="15.75" customHeight="1">
      <c r="D878" s="81"/>
      <c r="E878" s="81"/>
      <c r="F878" s="81"/>
      <c r="G878" s="81"/>
      <c r="H878" s="81"/>
      <c r="I878" s="82"/>
    </row>
    <row r="879" ht="15.75" customHeight="1">
      <c r="D879" s="81"/>
      <c r="E879" s="81"/>
      <c r="F879" s="81"/>
      <c r="G879" s="81"/>
      <c r="H879" s="81"/>
      <c r="I879" s="82"/>
    </row>
    <row r="880" ht="15.75" customHeight="1">
      <c r="D880" s="81"/>
      <c r="E880" s="81"/>
      <c r="F880" s="81"/>
      <c r="G880" s="81"/>
      <c r="H880" s="81"/>
      <c r="I880" s="82"/>
    </row>
    <row r="881" ht="15.75" customHeight="1">
      <c r="D881" s="81"/>
      <c r="E881" s="81"/>
      <c r="F881" s="81"/>
      <c r="G881" s="81"/>
      <c r="H881" s="81"/>
      <c r="I881" s="82"/>
    </row>
    <row r="882" ht="15.75" customHeight="1">
      <c r="D882" s="81"/>
      <c r="E882" s="81"/>
      <c r="F882" s="81"/>
      <c r="G882" s="81"/>
      <c r="H882" s="81"/>
      <c r="I882" s="82"/>
    </row>
    <row r="883" ht="15.75" customHeight="1">
      <c r="D883" s="81"/>
      <c r="E883" s="81"/>
      <c r="F883" s="81"/>
      <c r="G883" s="81"/>
      <c r="H883" s="81"/>
      <c r="I883" s="82"/>
    </row>
    <row r="884" ht="15.75" customHeight="1">
      <c r="D884" s="81"/>
      <c r="E884" s="81"/>
      <c r="F884" s="81"/>
      <c r="G884" s="81"/>
      <c r="H884" s="81"/>
      <c r="I884" s="82"/>
    </row>
    <row r="885" ht="15.75" customHeight="1">
      <c r="D885" s="81"/>
      <c r="E885" s="81"/>
      <c r="F885" s="81"/>
      <c r="G885" s="81"/>
      <c r="H885" s="81"/>
      <c r="I885" s="82"/>
    </row>
    <row r="886" ht="15.75" customHeight="1">
      <c r="D886" s="81"/>
      <c r="E886" s="81"/>
      <c r="F886" s="81"/>
      <c r="G886" s="81"/>
      <c r="H886" s="81"/>
      <c r="I886" s="82"/>
    </row>
    <row r="887" ht="15.75" customHeight="1">
      <c r="D887" s="81"/>
      <c r="E887" s="81"/>
      <c r="F887" s="81"/>
      <c r="G887" s="81"/>
      <c r="H887" s="81"/>
      <c r="I887" s="82"/>
    </row>
    <row r="888" ht="15.75" customHeight="1">
      <c r="D888" s="81"/>
      <c r="E888" s="81"/>
      <c r="F888" s="81"/>
      <c r="G888" s="81"/>
      <c r="H888" s="81"/>
      <c r="I888" s="82"/>
    </row>
    <row r="889" ht="15.75" customHeight="1">
      <c r="D889" s="81"/>
      <c r="E889" s="81"/>
      <c r="F889" s="81"/>
      <c r="G889" s="81"/>
      <c r="H889" s="81"/>
      <c r="I889" s="82"/>
    </row>
    <row r="890" ht="15.75" customHeight="1">
      <c r="D890" s="81"/>
      <c r="E890" s="81"/>
      <c r="F890" s="81"/>
      <c r="G890" s="81"/>
      <c r="H890" s="81"/>
      <c r="I890" s="82"/>
    </row>
    <row r="891" ht="15.75" customHeight="1">
      <c r="D891" s="81"/>
      <c r="E891" s="81"/>
      <c r="F891" s="81"/>
      <c r="G891" s="81"/>
      <c r="H891" s="81"/>
      <c r="I891" s="82"/>
    </row>
    <row r="892" ht="15.75" customHeight="1">
      <c r="D892" s="81"/>
      <c r="E892" s="81"/>
      <c r="F892" s="81"/>
      <c r="G892" s="81"/>
      <c r="H892" s="81"/>
      <c r="I892" s="82"/>
    </row>
    <row r="893" ht="15.75" customHeight="1">
      <c r="D893" s="81"/>
      <c r="E893" s="81"/>
      <c r="F893" s="81"/>
      <c r="G893" s="81"/>
      <c r="H893" s="81"/>
      <c r="I893" s="82"/>
    </row>
    <row r="894" ht="15.75" customHeight="1">
      <c r="D894" s="81"/>
      <c r="E894" s="81"/>
      <c r="F894" s="81"/>
      <c r="G894" s="81"/>
      <c r="H894" s="81"/>
      <c r="I894" s="82"/>
    </row>
    <row r="895" ht="15.75" customHeight="1">
      <c r="D895" s="81"/>
      <c r="E895" s="81"/>
      <c r="F895" s="81"/>
      <c r="G895" s="81"/>
      <c r="H895" s="81"/>
      <c r="I895" s="82"/>
    </row>
    <row r="896" ht="15.75" customHeight="1">
      <c r="D896" s="81"/>
      <c r="E896" s="81"/>
      <c r="F896" s="81"/>
      <c r="G896" s="81"/>
      <c r="H896" s="81"/>
      <c r="I896" s="82"/>
    </row>
    <row r="897" ht="15.75" customHeight="1">
      <c r="D897" s="81"/>
      <c r="E897" s="81"/>
      <c r="F897" s="81"/>
      <c r="G897" s="81"/>
      <c r="H897" s="81"/>
      <c r="I897" s="82"/>
    </row>
    <row r="898" ht="15.75" customHeight="1">
      <c r="D898" s="81"/>
      <c r="E898" s="81"/>
      <c r="F898" s="81"/>
      <c r="G898" s="81"/>
      <c r="H898" s="81"/>
      <c r="I898" s="82"/>
    </row>
    <row r="899" ht="15.75" customHeight="1">
      <c r="D899" s="81"/>
      <c r="E899" s="81"/>
      <c r="F899" s="81"/>
      <c r="G899" s="81"/>
      <c r="H899" s="81"/>
      <c r="I899" s="82"/>
    </row>
    <row r="900" ht="15.75" customHeight="1">
      <c r="D900" s="81"/>
      <c r="E900" s="81"/>
      <c r="F900" s="81"/>
      <c r="G900" s="81"/>
      <c r="H900" s="81"/>
      <c r="I900" s="82"/>
    </row>
    <row r="901" ht="15.75" customHeight="1">
      <c r="D901" s="81"/>
      <c r="E901" s="81"/>
      <c r="F901" s="81"/>
      <c r="G901" s="81"/>
      <c r="H901" s="81"/>
      <c r="I901" s="82"/>
    </row>
    <row r="902" ht="15.75" customHeight="1">
      <c r="D902" s="81"/>
      <c r="E902" s="81"/>
      <c r="F902" s="81"/>
      <c r="G902" s="81"/>
      <c r="H902" s="81"/>
      <c r="I902" s="82"/>
    </row>
    <row r="903" ht="15.75" customHeight="1">
      <c r="D903" s="81"/>
      <c r="E903" s="81"/>
      <c r="F903" s="81"/>
      <c r="G903" s="81"/>
      <c r="H903" s="81"/>
      <c r="I903" s="82"/>
    </row>
    <row r="904" ht="15.75" customHeight="1">
      <c r="D904" s="81"/>
      <c r="E904" s="81"/>
      <c r="F904" s="81"/>
      <c r="G904" s="81"/>
      <c r="H904" s="81"/>
      <c r="I904" s="82"/>
    </row>
    <row r="905" ht="15.75" customHeight="1">
      <c r="D905" s="81"/>
      <c r="E905" s="81"/>
      <c r="F905" s="81"/>
      <c r="G905" s="81"/>
      <c r="H905" s="81"/>
      <c r="I905" s="82"/>
    </row>
    <row r="906" ht="15.75" customHeight="1">
      <c r="D906" s="81"/>
      <c r="E906" s="81"/>
      <c r="F906" s="81"/>
      <c r="G906" s="81"/>
      <c r="H906" s="81"/>
      <c r="I906" s="82"/>
    </row>
    <row r="907" ht="15.75" customHeight="1">
      <c r="D907" s="81"/>
      <c r="E907" s="81"/>
      <c r="F907" s="81"/>
      <c r="G907" s="81"/>
      <c r="H907" s="81"/>
      <c r="I907" s="82"/>
    </row>
    <row r="908" ht="15.75" customHeight="1">
      <c r="D908" s="81"/>
      <c r="E908" s="81"/>
      <c r="F908" s="81"/>
      <c r="G908" s="81"/>
      <c r="H908" s="81"/>
      <c r="I908" s="82"/>
    </row>
    <row r="909" ht="15.75" customHeight="1">
      <c r="D909" s="81"/>
      <c r="E909" s="81"/>
      <c r="F909" s="81"/>
      <c r="G909" s="81"/>
      <c r="H909" s="81"/>
      <c r="I909" s="82"/>
    </row>
    <row r="910" ht="15.75" customHeight="1">
      <c r="D910" s="81"/>
      <c r="E910" s="81"/>
      <c r="F910" s="81"/>
      <c r="G910" s="81"/>
      <c r="H910" s="81"/>
      <c r="I910" s="82"/>
    </row>
    <row r="911" ht="15.75" customHeight="1">
      <c r="D911" s="81"/>
      <c r="E911" s="81"/>
      <c r="F911" s="81"/>
      <c r="G911" s="81"/>
      <c r="H911" s="81"/>
      <c r="I911" s="82"/>
    </row>
    <row r="912" ht="15.75" customHeight="1">
      <c r="D912" s="81"/>
      <c r="E912" s="81"/>
      <c r="F912" s="81"/>
      <c r="G912" s="81"/>
      <c r="H912" s="81"/>
      <c r="I912" s="82"/>
    </row>
    <row r="913" ht="15.75" customHeight="1">
      <c r="D913" s="81"/>
      <c r="E913" s="81"/>
      <c r="F913" s="81"/>
      <c r="G913" s="81"/>
      <c r="H913" s="81"/>
      <c r="I913" s="82"/>
    </row>
    <row r="914" ht="15.75" customHeight="1">
      <c r="D914" s="81"/>
      <c r="E914" s="81"/>
      <c r="F914" s="81"/>
      <c r="G914" s="81"/>
      <c r="H914" s="81"/>
      <c r="I914" s="82"/>
    </row>
    <row r="915" ht="15.75" customHeight="1">
      <c r="D915" s="81"/>
      <c r="E915" s="81"/>
      <c r="F915" s="81"/>
      <c r="G915" s="81"/>
      <c r="H915" s="81"/>
      <c r="I915" s="82"/>
    </row>
    <row r="916" ht="15.75" customHeight="1">
      <c r="D916" s="81"/>
      <c r="E916" s="81"/>
      <c r="F916" s="81"/>
      <c r="G916" s="81"/>
      <c r="H916" s="81"/>
      <c r="I916" s="82"/>
    </row>
    <row r="917" ht="15.75" customHeight="1">
      <c r="D917" s="81"/>
      <c r="E917" s="81"/>
      <c r="F917" s="81"/>
      <c r="G917" s="81"/>
      <c r="H917" s="81"/>
      <c r="I917" s="82"/>
    </row>
    <row r="918" ht="15.75" customHeight="1">
      <c r="D918" s="81"/>
      <c r="E918" s="81"/>
      <c r="F918" s="81"/>
      <c r="G918" s="81"/>
      <c r="H918" s="81"/>
      <c r="I918" s="82"/>
    </row>
    <row r="919" ht="15.75" customHeight="1">
      <c r="D919" s="81"/>
      <c r="E919" s="81"/>
      <c r="F919" s="81"/>
      <c r="G919" s="81"/>
      <c r="H919" s="81"/>
      <c r="I919" s="82"/>
    </row>
    <row r="920" ht="15.75" customHeight="1">
      <c r="D920" s="81"/>
      <c r="E920" s="81"/>
      <c r="F920" s="81"/>
      <c r="G920" s="81"/>
      <c r="H920" s="81"/>
      <c r="I920" s="82"/>
    </row>
    <row r="921" ht="15.75" customHeight="1">
      <c r="D921" s="81"/>
      <c r="E921" s="81"/>
      <c r="F921" s="81"/>
      <c r="G921" s="81"/>
      <c r="H921" s="81"/>
      <c r="I921" s="82"/>
    </row>
    <row r="922" ht="15.75" customHeight="1">
      <c r="D922" s="81"/>
      <c r="E922" s="81"/>
      <c r="F922" s="81"/>
      <c r="G922" s="81"/>
      <c r="H922" s="81"/>
      <c r="I922" s="82"/>
    </row>
    <row r="923" ht="15.75" customHeight="1">
      <c r="D923" s="81"/>
      <c r="E923" s="81"/>
      <c r="F923" s="81"/>
      <c r="G923" s="81"/>
      <c r="H923" s="81"/>
      <c r="I923" s="82"/>
    </row>
    <row r="924" ht="15.75" customHeight="1">
      <c r="D924" s="81"/>
      <c r="E924" s="81"/>
      <c r="F924" s="81"/>
      <c r="G924" s="81"/>
      <c r="H924" s="81"/>
      <c r="I924" s="82"/>
    </row>
    <row r="925" ht="15.75" customHeight="1">
      <c r="D925" s="81"/>
      <c r="E925" s="81"/>
      <c r="F925" s="81"/>
      <c r="G925" s="81"/>
      <c r="H925" s="81"/>
      <c r="I925" s="82"/>
    </row>
    <row r="926" ht="15.75" customHeight="1">
      <c r="D926" s="81"/>
      <c r="E926" s="81"/>
      <c r="F926" s="81"/>
      <c r="G926" s="81"/>
      <c r="H926" s="81"/>
      <c r="I926" s="82"/>
    </row>
    <row r="927" ht="15.75" customHeight="1">
      <c r="D927" s="81"/>
      <c r="E927" s="81"/>
      <c r="F927" s="81"/>
      <c r="G927" s="81"/>
      <c r="H927" s="81"/>
      <c r="I927" s="82"/>
    </row>
    <row r="928" ht="15.75" customHeight="1">
      <c r="D928" s="81"/>
      <c r="E928" s="81"/>
      <c r="F928" s="81"/>
      <c r="G928" s="81"/>
      <c r="H928" s="81"/>
      <c r="I928" s="82"/>
    </row>
    <row r="929" ht="15.75" customHeight="1">
      <c r="D929" s="81"/>
      <c r="E929" s="81"/>
      <c r="F929" s="81"/>
      <c r="G929" s="81"/>
      <c r="H929" s="81"/>
      <c r="I929" s="82"/>
    </row>
    <row r="930" ht="15.75" customHeight="1">
      <c r="D930" s="81"/>
      <c r="E930" s="81"/>
      <c r="F930" s="81"/>
      <c r="G930" s="81"/>
      <c r="H930" s="81"/>
      <c r="I930" s="82"/>
    </row>
    <row r="931" ht="15.75" customHeight="1">
      <c r="D931" s="81"/>
      <c r="E931" s="81"/>
      <c r="F931" s="81"/>
      <c r="G931" s="81"/>
      <c r="H931" s="81"/>
      <c r="I931" s="82"/>
    </row>
    <row r="932" ht="15.75" customHeight="1">
      <c r="D932" s="81"/>
      <c r="E932" s="81"/>
      <c r="F932" s="81"/>
      <c r="G932" s="81"/>
      <c r="H932" s="81"/>
      <c r="I932" s="82"/>
    </row>
    <row r="933" ht="15.75" customHeight="1">
      <c r="D933" s="81"/>
      <c r="E933" s="81"/>
      <c r="F933" s="81"/>
      <c r="G933" s="81"/>
      <c r="H933" s="81"/>
      <c r="I933" s="82"/>
    </row>
    <row r="934" ht="15.75" customHeight="1">
      <c r="D934" s="81"/>
      <c r="E934" s="81"/>
      <c r="F934" s="81"/>
      <c r="G934" s="81"/>
      <c r="H934" s="81"/>
      <c r="I934" s="82"/>
    </row>
    <row r="935" ht="15.75" customHeight="1">
      <c r="D935" s="81"/>
      <c r="E935" s="81"/>
      <c r="F935" s="81"/>
      <c r="G935" s="81"/>
      <c r="H935" s="81"/>
      <c r="I935" s="82"/>
    </row>
    <row r="936" ht="15.75" customHeight="1">
      <c r="D936" s="81"/>
      <c r="E936" s="81"/>
      <c r="F936" s="81"/>
      <c r="G936" s="81"/>
      <c r="H936" s="81"/>
      <c r="I936" s="82"/>
    </row>
    <row r="937" ht="15.75" customHeight="1">
      <c r="D937" s="81"/>
      <c r="E937" s="81"/>
      <c r="F937" s="81"/>
      <c r="G937" s="81"/>
      <c r="H937" s="81"/>
      <c r="I937" s="82"/>
    </row>
    <row r="938" ht="15.75" customHeight="1">
      <c r="D938" s="81"/>
      <c r="E938" s="81"/>
      <c r="F938" s="81"/>
      <c r="G938" s="81"/>
      <c r="H938" s="81"/>
      <c r="I938" s="82"/>
    </row>
    <row r="939" ht="15.75" customHeight="1">
      <c r="D939" s="81"/>
      <c r="E939" s="81"/>
      <c r="F939" s="81"/>
      <c r="G939" s="81"/>
      <c r="H939" s="81"/>
      <c r="I939" s="82"/>
    </row>
    <row r="940" ht="15.75" customHeight="1">
      <c r="D940" s="81"/>
      <c r="E940" s="81"/>
      <c r="F940" s="81"/>
      <c r="G940" s="81"/>
      <c r="H940" s="81"/>
      <c r="I940" s="82"/>
    </row>
    <row r="941" ht="15.75" customHeight="1">
      <c r="D941" s="81"/>
      <c r="E941" s="81"/>
      <c r="F941" s="81"/>
      <c r="G941" s="81"/>
      <c r="H941" s="81"/>
      <c r="I941" s="82"/>
    </row>
    <row r="942" ht="15.75" customHeight="1">
      <c r="D942" s="81"/>
      <c r="E942" s="81"/>
      <c r="F942" s="81"/>
      <c r="G942" s="81"/>
      <c r="H942" s="81"/>
      <c r="I942" s="82"/>
    </row>
    <row r="943" ht="15.75" customHeight="1">
      <c r="D943" s="81"/>
      <c r="E943" s="81"/>
      <c r="F943" s="81"/>
      <c r="G943" s="81"/>
      <c r="H943" s="81"/>
      <c r="I943" s="82"/>
    </row>
    <row r="944" ht="15.75" customHeight="1">
      <c r="D944" s="81"/>
      <c r="E944" s="81"/>
      <c r="F944" s="81"/>
      <c r="G944" s="81"/>
      <c r="H944" s="81"/>
      <c r="I944" s="82"/>
    </row>
    <row r="945" ht="15.75" customHeight="1">
      <c r="D945" s="81"/>
      <c r="E945" s="81"/>
      <c r="F945" s="81"/>
      <c r="G945" s="81"/>
      <c r="H945" s="81"/>
      <c r="I945" s="82"/>
    </row>
    <row r="946" ht="15.75" customHeight="1">
      <c r="D946" s="81"/>
      <c r="E946" s="81"/>
      <c r="F946" s="81"/>
      <c r="G946" s="81"/>
      <c r="H946" s="81"/>
      <c r="I946" s="82"/>
    </row>
    <row r="947" ht="15.75" customHeight="1">
      <c r="D947" s="81"/>
      <c r="E947" s="81"/>
      <c r="F947" s="81"/>
      <c r="G947" s="81"/>
      <c r="H947" s="81"/>
      <c r="I947" s="82"/>
    </row>
    <row r="948" ht="15.75" customHeight="1">
      <c r="D948" s="81"/>
      <c r="E948" s="81"/>
      <c r="F948" s="81"/>
      <c r="G948" s="81"/>
      <c r="H948" s="81"/>
      <c r="I948" s="82"/>
    </row>
    <row r="949" ht="15.75" customHeight="1">
      <c r="D949" s="81"/>
      <c r="E949" s="81"/>
      <c r="F949" s="81"/>
      <c r="G949" s="81"/>
      <c r="H949" s="81"/>
      <c r="I949" s="82"/>
    </row>
    <row r="950" ht="15.75" customHeight="1">
      <c r="D950" s="81"/>
      <c r="E950" s="81"/>
      <c r="F950" s="81"/>
      <c r="G950" s="81"/>
      <c r="H950" s="81"/>
      <c r="I950" s="82"/>
    </row>
    <row r="951" ht="15.75" customHeight="1">
      <c r="D951" s="81"/>
      <c r="E951" s="81"/>
      <c r="F951" s="81"/>
      <c r="G951" s="81"/>
      <c r="H951" s="81"/>
      <c r="I951" s="82"/>
    </row>
    <row r="952" ht="15.75" customHeight="1">
      <c r="D952" s="81"/>
      <c r="E952" s="81"/>
      <c r="F952" s="81"/>
      <c r="G952" s="81"/>
      <c r="H952" s="81"/>
      <c r="I952" s="82"/>
    </row>
    <row r="953" ht="15.75" customHeight="1">
      <c r="D953" s="81"/>
      <c r="E953" s="81"/>
      <c r="F953" s="81"/>
      <c r="G953" s="81"/>
      <c r="H953" s="81"/>
      <c r="I953" s="82"/>
    </row>
    <row r="954" ht="15.75" customHeight="1">
      <c r="D954" s="81"/>
      <c r="E954" s="81"/>
      <c r="F954" s="81"/>
      <c r="G954" s="81"/>
      <c r="H954" s="81"/>
      <c r="I954" s="82"/>
    </row>
    <row r="955" ht="15.75" customHeight="1">
      <c r="D955" s="81"/>
      <c r="E955" s="81"/>
      <c r="F955" s="81"/>
      <c r="G955" s="81"/>
      <c r="H955" s="81"/>
      <c r="I955" s="82"/>
    </row>
    <row r="956" ht="15.75" customHeight="1">
      <c r="D956" s="81"/>
      <c r="E956" s="81"/>
      <c r="F956" s="81"/>
      <c r="G956" s="81"/>
      <c r="H956" s="81"/>
      <c r="I956" s="82"/>
    </row>
    <row r="957" ht="15.75" customHeight="1">
      <c r="D957" s="81"/>
      <c r="E957" s="81"/>
      <c r="F957" s="81"/>
      <c r="G957" s="81"/>
      <c r="H957" s="81"/>
      <c r="I957" s="82"/>
    </row>
    <row r="958" ht="15.75" customHeight="1">
      <c r="D958" s="81"/>
      <c r="E958" s="81"/>
      <c r="F958" s="81"/>
      <c r="G958" s="81"/>
      <c r="H958" s="81"/>
      <c r="I958" s="82"/>
    </row>
    <row r="959" ht="15.75" customHeight="1">
      <c r="D959" s="81"/>
      <c r="E959" s="81"/>
      <c r="F959" s="81"/>
      <c r="G959" s="81"/>
      <c r="H959" s="81"/>
      <c r="I959" s="82"/>
    </row>
    <row r="960" ht="15.75" customHeight="1">
      <c r="D960" s="81"/>
      <c r="E960" s="81"/>
      <c r="F960" s="81"/>
      <c r="G960" s="81"/>
      <c r="H960" s="81"/>
      <c r="I960" s="82"/>
    </row>
    <row r="961" ht="15.75" customHeight="1">
      <c r="D961" s="81"/>
      <c r="E961" s="81"/>
      <c r="F961" s="81"/>
      <c r="G961" s="81"/>
      <c r="H961" s="81"/>
      <c r="I961" s="82"/>
    </row>
    <row r="962" ht="15.75" customHeight="1">
      <c r="D962" s="81"/>
      <c r="E962" s="81"/>
      <c r="F962" s="81"/>
      <c r="G962" s="81"/>
      <c r="H962" s="81"/>
      <c r="I962" s="82"/>
    </row>
    <row r="963" ht="15.75" customHeight="1">
      <c r="D963" s="81"/>
      <c r="E963" s="81"/>
      <c r="F963" s="81"/>
      <c r="G963" s="81"/>
      <c r="H963" s="81"/>
      <c r="I963" s="82"/>
    </row>
    <row r="964" ht="15.75" customHeight="1">
      <c r="D964" s="81"/>
      <c r="E964" s="81"/>
      <c r="F964" s="81"/>
      <c r="G964" s="81"/>
      <c r="H964" s="81"/>
      <c r="I964" s="82"/>
    </row>
    <row r="965" ht="15.75" customHeight="1">
      <c r="D965" s="81"/>
      <c r="E965" s="81"/>
      <c r="F965" s="81"/>
      <c r="G965" s="81"/>
      <c r="H965" s="81"/>
      <c r="I965" s="82"/>
    </row>
    <row r="966" ht="15.75" customHeight="1">
      <c r="D966" s="81"/>
      <c r="E966" s="81"/>
      <c r="F966" s="81"/>
      <c r="G966" s="81"/>
      <c r="H966" s="81"/>
      <c r="I966" s="82"/>
    </row>
    <row r="967" ht="15.75" customHeight="1">
      <c r="D967" s="81"/>
      <c r="E967" s="81"/>
      <c r="F967" s="81"/>
      <c r="G967" s="81"/>
      <c r="H967" s="81"/>
      <c r="I967" s="82"/>
    </row>
    <row r="968" ht="15.75" customHeight="1">
      <c r="D968" s="81"/>
      <c r="E968" s="81"/>
      <c r="F968" s="81"/>
      <c r="G968" s="81"/>
      <c r="H968" s="81"/>
      <c r="I968" s="82"/>
    </row>
    <row r="969" ht="15.75" customHeight="1">
      <c r="D969" s="81"/>
      <c r="E969" s="81"/>
      <c r="F969" s="81"/>
      <c r="G969" s="81"/>
      <c r="H969" s="81"/>
      <c r="I969" s="82"/>
    </row>
    <row r="970" ht="15.75" customHeight="1">
      <c r="D970" s="81"/>
      <c r="E970" s="81"/>
      <c r="F970" s="81"/>
      <c r="G970" s="81"/>
      <c r="H970" s="81"/>
      <c r="I970" s="82"/>
    </row>
    <row r="971" ht="15.75" customHeight="1">
      <c r="D971" s="81"/>
      <c r="E971" s="81"/>
      <c r="F971" s="81"/>
      <c r="G971" s="81"/>
      <c r="H971" s="81"/>
      <c r="I971" s="82"/>
    </row>
    <row r="972" ht="15.75" customHeight="1">
      <c r="D972" s="81"/>
      <c r="E972" s="81"/>
      <c r="F972" s="81"/>
      <c r="G972" s="81"/>
      <c r="H972" s="81"/>
      <c r="I972" s="82"/>
    </row>
    <row r="973" ht="15.75" customHeight="1">
      <c r="D973" s="81"/>
      <c r="E973" s="81"/>
      <c r="F973" s="81"/>
      <c r="G973" s="81"/>
      <c r="H973" s="81"/>
      <c r="I973" s="82"/>
    </row>
    <row r="974" ht="15.75" customHeight="1">
      <c r="D974" s="81"/>
      <c r="E974" s="81"/>
      <c r="F974" s="81"/>
      <c r="G974" s="81"/>
      <c r="H974" s="81"/>
      <c r="I974" s="82"/>
    </row>
    <row r="975" ht="15.75" customHeight="1">
      <c r="D975" s="81"/>
      <c r="E975" s="81"/>
      <c r="F975" s="81"/>
      <c r="G975" s="81"/>
      <c r="H975" s="81"/>
      <c r="I975" s="82"/>
    </row>
    <row r="976" ht="15.75" customHeight="1">
      <c r="D976" s="81"/>
      <c r="E976" s="81"/>
      <c r="F976" s="81"/>
      <c r="G976" s="81"/>
      <c r="H976" s="81"/>
      <c r="I976" s="82"/>
    </row>
    <row r="977" ht="15.75" customHeight="1">
      <c r="D977" s="81"/>
      <c r="E977" s="81"/>
      <c r="F977" s="81"/>
      <c r="G977" s="81"/>
      <c r="H977" s="81"/>
      <c r="I977" s="82"/>
    </row>
    <row r="978" ht="15.75" customHeight="1">
      <c r="D978" s="81"/>
      <c r="E978" s="81"/>
      <c r="F978" s="81"/>
      <c r="G978" s="81"/>
      <c r="H978" s="81"/>
      <c r="I978" s="82"/>
    </row>
    <row r="979" ht="15.75" customHeight="1">
      <c r="D979" s="81"/>
      <c r="E979" s="81"/>
      <c r="F979" s="81"/>
      <c r="G979" s="81"/>
      <c r="H979" s="81"/>
      <c r="I979" s="82"/>
    </row>
    <row r="980" ht="15.75" customHeight="1">
      <c r="D980" s="81"/>
      <c r="E980" s="81"/>
      <c r="F980" s="81"/>
      <c r="G980" s="81"/>
      <c r="H980" s="81"/>
      <c r="I980" s="82"/>
    </row>
    <row r="981" ht="15.75" customHeight="1">
      <c r="D981" s="81"/>
      <c r="E981" s="81"/>
      <c r="F981" s="81"/>
      <c r="G981" s="81"/>
      <c r="H981" s="81"/>
      <c r="I981" s="82"/>
    </row>
    <row r="982" ht="15.75" customHeight="1">
      <c r="D982" s="81"/>
      <c r="E982" s="81"/>
      <c r="F982" s="81"/>
      <c r="G982" s="81"/>
      <c r="H982" s="81"/>
      <c r="I982" s="82"/>
    </row>
    <row r="983" ht="15.75" customHeight="1">
      <c r="D983" s="81"/>
      <c r="E983" s="81"/>
      <c r="F983" s="81"/>
      <c r="G983" s="81"/>
      <c r="H983" s="81"/>
      <c r="I983" s="82"/>
    </row>
    <row r="984" ht="15.75" customHeight="1">
      <c r="D984" s="81"/>
      <c r="E984" s="81"/>
      <c r="F984" s="81"/>
      <c r="G984" s="81"/>
      <c r="H984" s="81"/>
      <c r="I984" s="82"/>
    </row>
    <row r="985" ht="15.75" customHeight="1">
      <c r="D985" s="81"/>
      <c r="E985" s="81"/>
      <c r="F985" s="81"/>
      <c r="G985" s="81"/>
      <c r="H985" s="81"/>
      <c r="I985" s="82"/>
    </row>
    <row r="986" ht="15.75" customHeight="1">
      <c r="D986" s="81"/>
      <c r="E986" s="81"/>
      <c r="F986" s="81"/>
      <c r="G986" s="81"/>
      <c r="H986" s="81"/>
      <c r="I986" s="82"/>
    </row>
    <row r="987" ht="15.75" customHeight="1">
      <c r="D987" s="81"/>
      <c r="E987" s="81"/>
      <c r="F987" s="81"/>
      <c r="G987" s="81"/>
      <c r="H987" s="81"/>
      <c r="I987" s="82"/>
    </row>
    <row r="988" ht="15.75" customHeight="1">
      <c r="D988" s="81"/>
      <c r="E988" s="81"/>
      <c r="F988" s="81"/>
      <c r="G988" s="81"/>
      <c r="H988" s="81"/>
      <c r="I988" s="82"/>
    </row>
    <row r="989" ht="15.75" customHeight="1">
      <c r="D989" s="81"/>
      <c r="E989" s="81"/>
      <c r="F989" s="81"/>
      <c r="G989" s="81"/>
      <c r="H989" s="81"/>
      <c r="I989" s="82"/>
    </row>
    <row r="990" ht="15.75" customHeight="1">
      <c r="D990" s="81"/>
      <c r="E990" s="81"/>
      <c r="F990" s="81"/>
      <c r="G990" s="81"/>
      <c r="H990" s="81"/>
      <c r="I990" s="82"/>
    </row>
    <row r="991" ht="15.75" customHeight="1">
      <c r="D991" s="81"/>
      <c r="E991" s="81"/>
      <c r="F991" s="81"/>
      <c r="G991" s="81"/>
      <c r="H991" s="81"/>
      <c r="I991" s="82"/>
    </row>
    <row r="992" ht="15.75" customHeight="1">
      <c r="D992" s="81"/>
      <c r="E992" s="81"/>
      <c r="F992" s="81"/>
      <c r="G992" s="81"/>
      <c r="H992" s="81"/>
      <c r="I992" s="82"/>
    </row>
    <row r="993" ht="15.75" customHeight="1">
      <c r="D993" s="81"/>
      <c r="E993" s="81"/>
      <c r="F993" s="81"/>
      <c r="G993" s="81"/>
      <c r="H993" s="81"/>
      <c r="I993" s="82"/>
    </row>
    <row r="994" ht="15.75" customHeight="1">
      <c r="D994" s="81"/>
      <c r="E994" s="81"/>
      <c r="F994" s="81"/>
      <c r="G994" s="81"/>
      <c r="H994" s="81"/>
      <c r="I994" s="82"/>
    </row>
    <row r="995" ht="15.75" customHeight="1">
      <c r="D995" s="81"/>
      <c r="E995" s="81"/>
      <c r="F995" s="81"/>
      <c r="G995" s="81"/>
      <c r="H995" s="81"/>
      <c r="I995" s="82"/>
    </row>
    <row r="996" ht="15.75" customHeight="1">
      <c r="D996" s="81"/>
      <c r="E996" s="81"/>
      <c r="F996" s="81"/>
      <c r="G996" s="81"/>
      <c r="H996" s="81"/>
      <c r="I996" s="82"/>
    </row>
    <row r="997" ht="15.75" customHeight="1">
      <c r="D997" s="81"/>
      <c r="E997" s="81"/>
      <c r="F997" s="81"/>
      <c r="G997" s="81"/>
      <c r="H997" s="81"/>
      <c r="I997" s="82"/>
    </row>
    <row r="998" ht="15.75" customHeight="1">
      <c r="D998" s="81"/>
      <c r="E998" s="81"/>
      <c r="F998" s="81"/>
      <c r="G998" s="81"/>
      <c r="H998" s="81"/>
      <c r="I998" s="82"/>
    </row>
    <row r="999" ht="15.75" customHeight="1">
      <c r="D999" s="81"/>
      <c r="E999" s="81"/>
      <c r="F999" s="81"/>
      <c r="G999" s="81"/>
      <c r="H999" s="81"/>
      <c r="I999" s="82"/>
    </row>
    <row r="1000" ht="15.75" customHeight="1">
      <c r="D1000" s="81"/>
      <c r="E1000" s="81"/>
      <c r="F1000" s="81"/>
      <c r="G1000" s="81"/>
      <c r="H1000" s="81"/>
      <c r="I1000" s="82"/>
    </row>
  </sheetData>
  <mergeCells count="29">
    <mergeCell ref="S27:S28"/>
    <mergeCell ref="R27:R28"/>
    <mergeCell ref="P23:S25"/>
    <mergeCell ref="S20:S21"/>
    <mergeCell ref="R20:R21"/>
    <mergeCell ref="Q20:Q21"/>
    <mergeCell ref="P20:P21"/>
    <mergeCell ref="K20:N22"/>
    <mergeCell ref="K43:W44"/>
    <mergeCell ref="Q6:Q7"/>
    <mergeCell ref="P6:P7"/>
    <mergeCell ref="U2:W4"/>
    <mergeCell ref="P2:R4"/>
    <mergeCell ref="Q27:Q28"/>
    <mergeCell ref="P27:P28"/>
    <mergeCell ref="P16:S18"/>
    <mergeCell ref="Q13:Q14"/>
    <mergeCell ref="P13:P14"/>
    <mergeCell ref="P9:Q11"/>
    <mergeCell ref="R6:R7"/>
    <mergeCell ref="K5:N7"/>
    <mergeCell ref="K2:N4"/>
    <mergeCell ref="K24:N26"/>
    <mergeCell ref="K34:N36"/>
    <mergeCell ref="K31:N33"/>
    <mergeCell ref="K27:N29"/>
    <mergeCell ref="K17:N19"/>
    <mergeCell ref="K13:N15"/>
    <mergeCell ref="K10:N12"/>
  </mergeCells>
  <hyperlinks>
    <hyperlink r:id="rId1" ref="I8"/>
    <hyperlink r:id="rId2" ref="I10"/>
    <hyperlink r:id="rId3" ref="I14"/>
    <hyperlink r:id="rId4" ref="I15"/>
    <hyperlink r:id="rId5" ref="I21"/>
    <hyperlink r:id="rId6" ref="I26"/>
    <hyperlink r:id="rId7" ref="I27"/>
    <hyperlink r:id="rId8" ref="I28"/>
    <hyperlink r:id="rId9" ref="I35"/>
    <hyperlink r:id="rId10" ref="I43"/>
    <hyperlink r:id="rId11" ref="I57"/>
    <hyperlink r:id="rId12" ref="I58"/>
    <hyperlink r:id="rId13" ref="I59"/>
    <hyperlink r:id="rId14" ref="I62"/>
    <hyperlink r:id="rId15" ref="I63"/>
    <hyperlink r:id="rId16" ref="I66"/>
    <hyperlink r:id="rId17" ref="I81"/>
    <hyperlink r:id="rId18" ref="I96"/>
    <hyperlink r:id="rId19" ref="I103"/>
    <hyperlink r:id="rId20" ref="I107"/>
    <hyperlink r:id="rId21" ref="I109"/>
    <hyperlink r:id="rId22" ref="I141"/>
    <hyperlink r:id="rId23" ref="I154"/>
    <hyperlink r:id="rId24" ref="I169"/>
    <hyperlink r:id="rId25" ref="I172"/>
    <hyperlink r:id="rId26" ref="I177"/>
    <hyperlink r:id="rId27" ref="I203"/>
    <hyperlink r:id="rId28" ref="I205"/>
    <hyperlink r:id="rId29" ref="I206"/>
    <hyperlink r:id="rId30" ref="I207"/>
    <hyperlink r:id="rId31" ref="I217"/>
    <hyperlink r:id="rId32" ref="I254"/>
    <hyperlink r:id="rId33" ref="I260"/>
    <hyperlink r:id="rId34" ref="I283"/>
    <hyperlink r:id="rId35" ref="I285"/>
    <hyperlink r:id="rId36" ref="I297"/>
    <hyperlink r:id="rId37" ref="I298"/>
    <hyperlink r:id="rId38" ref="I299"/>
    <hyperlink r:id="rId39" ref="I300"/>
    <hyperlink r:id="rId40" ref="I301"/>
    <hyperlink r:id="rId41" ref="I302"/>
    <hyperlink r:id="rId42" ref="I303"/>
    <hyperlink r:id="rId43" ref="I304"/>
    <hyperlink r:id="rId44" ref="I305"/>
    <hyperlink r:id="rId45" ref="I306"/>
    <hyperlink r:id="rId46" ref="I307"/>
    <hyperlink r:id="rId47" ref="I308"/>
    <hyperlink r:id="rId48" ref="I309"/>
    <hyperlink r:id="rId49" ref="I310"/>
    <hyperlink r:id="rId50" ref="I311"/>
    <hyperlink r:id="rId51" ref="I312"/>
    <hyperlink r:id="rId52" ref="I313"/>
    <hyperlink r:id="rId53" ref="I314"/>
    <hyperlink r:id="rId54" ref="I315"/>
    <hyperlink r:id="rId55" ref="I316"/>
    <hyperlink r:id="rId56" ref="I317"/>
    <hyperlink r:id="rId57" ref="I318"/>
    <hyperlink r:id="rId58" ref="I319"/>
    <hyperlink r:id="rId59" ref="I320"/>
    <hyperlink r:id="rId60" ref="I321"/>
    <hyperlink r:id="rId61" ref="I322"/>
    <hyperlink r:id="rId62" ref="I323"/>
    <hyperlink r:id="rId63" ref="I324"/>
    <hyperlink r:id="rId64" ref="I325"/>
    <hyperlink r:id="rId65" ref="I326"/>
    <hyperlink r:id="rId66" ref="I327"/>
    <hyperlink r:id="rId67" ref="I328"/>
    <hyperlink r:id="rId68" ref="I329"/>
    <hyperlink r:id="rId69" ref="I330"/>
    <hyperlink r:id="rId70" ref="I331"/>
    <hyperlink r:id="rId71" ref="I332"/>
    <hyperlink r:id="rId72" ref="I333"/>
    <hyperlink r:id="rId73" ref="I334"/>
    <hyperlink r:id="rId74" ref="I335"/>
    <hyperlink r:id="rId75" ref="I336"/>
    <hyperlink r:id="rId76" ref="I337"/>
    <hyperlink r:id="rId77" ref="I338"/>
    <hyperlink r:id="rId78" ref="I339"/>
    <hyperlink r:id="rId79" ref="I340"/>
    <hyperlink r:id="rId80" ref="I341"/>
    <hyperlink r:id="rId81" ref="I342"/>
    <hyperlink r:id="rId82" ref="I343"/>
    <hyperlink r:id="rId83" ref="I344"/>
    <hyperlink r:id="rId84" ref="I345"/>
    <hyperlink r:id="rId85" ref="I347"/>
    <hyperlink r:id="rId86" ref="I348"/>
    <hyperlink r:id="rId87" ref="I349"/>
    <hyperlink r:id="rId88" ref="I350"/>
    <hyperlink r:id="rId89" ref="I351"/>
    <hyperlink r:id="rId90" ref="I352"/>
    <hyperlink r:id="rId91" ref="I353"/>
    <hyperlink r:id="rId92" ref="I354"/>
    <hyperlink r:id="rId93" ref="I355"/>
    <hyperlink r:id="rId94" ref="I356"/>
    <hyperlink r:id="rId95" ref="I357"/>
    <hyperlink r:id="rId96" ref="I358"/>
    <hyperlink r:id="rId97" ref="I359"/>
    <hyperlink r:id="rId98" ref="I360"/>
    <hyperlink r:id="rId99" ref="I361"/>
    <hyperlink r:id="rId100" ref="I362"/>
    <hyperlink r:id="rId101" ref="I363"/>
    <hyperlink r:id="rId102" ref="I364"/>
    <hyperlink r:id="rId103" ref="I365"/>
    <hyperlink r:id="rId104" ref="I366"/>
    <hyperlink r:id="rId105" ref="I367"/>
    <hyperlink r:id="rId106" ref="I368"/>
    <hyperlink r:id="rId107" ref="I369"/>
    <hyperlink r:id="rId108" ref="I370"/>
    <hyperlink r:id="rId109" ref="I371"/>
    <hyperlink r:id="rId110" ref="I372"/>
    <hyperlink r:id="rId111" ref="I373"/>
    <hyperlink r:id="rId112" ref="I374"/>
    <hyperlink r:id="rId113" ref="I375"/>
    <hyperlink r:id="rId114" ref="I376"/>
    <hyperlink r:id="rId115" ref="I377"/>
    <hyperlink r:id="rId116" ref="I378"/>
    <hyperlink r:id="rId117" ref="I379"/>
    <hyperlink r:id="rId118" ref="I380"/>
    <hyperlink r:id="rId119" ref="I381"/>
    <hyperlink r:id="rId120" ref="I382"/>
    <hyperlink r:id="rId121" ref="I383"/>
    <hyperlink r:id="rId122" ref="I384"/>
    <hyperlink r:id="rId123" ref="I385"/>
    <hyperlink r:id="rId124" ref="I386"/>
    <hyperlink r:id="rId125" ref="I387"/>
    <hyperlink r:id="rId126" ref="I388"/>
    <hyperlink r:id="rId127" ref="I389"/>
    <hyperlink r:id="rId128" ref="I390"/>
    <hyperlink r:id="rId129" ref="I391"/>
    <hyperlink r:id="rId130" ref="I392"/>
    <hyperlink r:id="rId131" ref="I393"/>
    <hyperlink r:id="rId132" ref="I394"/>
    <hyperlink r:id="rId133" ref="I395"/>
    <hyperlink r:id="rId134" ref="I396"/>
    <hyperlink r:id="rId135" ref="I397"/>
    <hyperlink r:id="rId136" ref="I398"/>
    <hyperlink r:id="rId137" ref="I399"/>
    <hyperlink r:id="rId138" ref="I400"/>
    <hyperlink r:id="rId139" ref="I401"/>
    <hyperlink r:id="rId140" ref="I402"/>
    <hyperlink r:id="rId141" ref="I403"/>
    <hyperlink r:id="rId142" ref="I404"/>
    <hyperlink r:id="rId143" ref="I405"/>
    <hyperlink r:id="rId144" ref="I406"/>
    <hyperlink r:id="rId145" ref="I407"/>
    <hyperlink r:id="rId146" ref="I408"/>
    <hyperlink r:id="rId147" ref="I409"/>
    <hyperlink r:id="rId148" ref="I410"/>
    <hyperlink r:id="rId149" ref="I411"/>
    <hyperlink r:id="rId150" ref="I412"/>
    <hyperlink r:id="rId151" ref="I415"/>
    <hyperlink r:id="rId152" ref="I417"/>
    <hyperlink r:id="rId153" ref="I418"/>
    <hyperlink r:id="rId154" ref="I419"/>
    <hyperlink r:id="rId155" ref="I420"/>
    <hyperlink r:id="rId156" ref="I421"/>
    <hyperlink r:id="rId157" ref="I422"/>
    <hyperlink r:id="rId158" ref="I423"/>
    <hyperlink r:id="rId159" ref="I424"/>
    <hyperlink r:id="rId160" ref="I425"/>
    <hyperlink r:id="rId161" ref="I426"/>
    <hyperlink r:id="rId162" ref="I427"/>
    <hyperlink r:id="rId163" ref="I428"/>
    <hyperlink r:id="rId164" ref="I429"/>
    <hyperlink r:id="rId165" ref="I430"/>
    <hyperlink r:id="rId166" ref="I431"/>
    <hyperlink r:id="rId167" ref="I432"/>
    <hyperlink r:id="rId168" ref="I433"/>
    <hyperlink r:id="rId169" ref="I434"/>
    <hyperlink r:id="rId170" ref="I435"/>
    <hyperlink r:id="rId171" ref="I436"/>
    <hyperlink r:id="rId172" ref="I437"/>
    <hyperlink r:id="rId173" ref="I438"/>
    <hyperlink r:id="rId174" ref="I439"/>
    <hyperlink r:id="rId175" ref="I440"/>
    <hyperlink r:id="rId176" ref="I441"/>
    <hyperlink r:id="rId177" ref="I442"/>
    <hyperlink r:id="rId178" ref="I443"/>
    <hyperlink r:id="rId179" ref="I444"/>
    <hyperlink r:id="rId180" ref="I445"/>
    <hyperlink r:id="rId181" ref="I446"/>
    <hyperlink r:id="rId182" ref="I448"/>
    <hyperlink r:id="rId183" ref="I449"/>
    <hyperlink r:id="rId184" ref="I450"/>
    <hyperlink r:id="rId185" ref="I451"/>
    <hyperlink r:id="rId186" ref="I452"/>
    <hyperlink r:id="rId187" ref="I453"/>
    <hyperlink r:id="rId188" ref="I454"/>
    <hyperlink r:id="rId189" ref="I455"/>
    <hyperlink r:id="rId190" ref="I456"/>
    <hyperlink r:id="rId191" ref="I457"/>
    <hyperlink r:id="rId192" ref="I458"/>
    <hyperlink r:id="rId193" ref="I459"/>
    <hyperlink r:id="rId194" ref="I460"/>
    <hyperlink r:id="rId195" ref="I461"/>
    <hyperlink r:id="rId196" ref="I462"/>
    <hyperlink r:id="rId197" ref="I463"/>
    <hyperlink r:id="rId198" ref="I464"/>
    <hyperlink r:id="rId199" ref="I465"/>
    <hyperlink r:id="rId200" ref="I466"/>
    <hyperlink r:id="rId201" ref="I467"/>
    <hyperlink r:id="rId202" ref="I468"/>
    <hyperlink r:id="rId203" ref="I469"/>
    <hyperlink r:id="rId204" ref="I470"/>
    <hyperlink r:id="rId205" ref="I471"/>
    <hyperlink r:id="rId206" ref="I472"/>
    <hyperlink r:id="rId207" ref="I473"/>
    <hyperlink r:id="rId208" ref="I474"/>
    <hyperlink r:id="rId209" ref="I475"/>
    <hyperlink r:id="rId210" ref="I476"/>
    <hyperlink r:id="rId211" ref="I477"/>
    <hyperlink r:id="rId212" ref="I478"/>
    <hyperlink r:id="rId213" ref="I479"/>
    <hyperlink r:id="rId214" ref="I480"/>
    <hyperlink r:id="rId215" ref="I481"/>
    <hyperlink r:id="rId216" ref="I482"/>
    <hyperlink r:id="rId217" ref="I483"/>
    <hyperlink r:id="rId218" ref="I484"/>
    <hyperlink r:id="rId219" ref="I485"/>
    <hyperlink r:id="rId220" ref="I486"/>
    <hyperlink r:id="rId221" ref="I487"/>
    <hyperlink r:id="rId222" ref="I488"/>
    <hyperlink r:id="rId223" ref="I489"/>
    <hyperlink r:id="rId224" ref="I490"/>
    <hyperlink r:id="rId225" ref="I491"/>
    <hyperlink r:id="rId226" ref="I492"/>
    <hyperlink r:id="rId227" ref="I493"/>
    <hyperlink r:id="rId228" ref="I494"/>
    <hyperlink r:id="rId229" ref="I495"/>
    <hyperlink r:id="rId230" ref="I496"/>
    <hyperlink r:id="rId231" ref="I497"/>
    <hyperlink r:id="rId232" ref="I498"/>
    <hyperlink r:id="rId233" ref="I499"/>
    <hyperlink r:id="rId234" ref="I500"/>
    <hyperlink r:id="rId235" ref="I501"/>
    <hyperlink r:id="rId236" ref="I502"/>
    <hyperlink r:id="rId237" ref="I503"/>
    <hyperlink r:id="rId238" ref="I504"/>
    <hyperlink r:id="rId239" ref="I505"/>
    <hyperlink r:id="rId240" ref="I506"/>
    <hyperlink r:id="rId241" ref="I507"/>
    <hyperlink r:id="rId242" ref="I508"/>
    <hyperlink r:id="rId243" ref="I509"/>
    <hyperlink r:id="rId244" ref="I510"/>
    <hyperlink r:id="rId245" ref="I511"/>
    <hyperlink r:id="rId246" ref="I512"/>
    <hyperlink r:id="rId247" ref="I513"/>
    <hyperlink r:id="rId248" ref="I514"/>
    <hyperlink r:id="rId249" ref="I515"/>
    <hyperlink r:id="rId250" ref="I516"/>
    <hyperlink r:id="rId251" ref="I517"/>
    <hyperlink r:id="rId252" ref="I518"/>
    <hyperlink r:id="rId253" ref="I519"/>
    <hyperlink r:id="rId254" ref="I520"/>
    <hyperlink r:id="rId255" ref="I521"/>
    <hyperlink r:id="rId256" ref="I522"/>
    <hyperlink r:id="rId257" ref="I523"/>
    <hyperlink r:id="rId258" ref="I524"/>
    <hyperlink r:id="rId259" ref="I525"/>
  </hyperlinks>
  <printOptions/>
  <pageMargins bottom="0.75" footer="0.0" header="0.0" left="0.7" right="0.7" top="0.75"/>
  <pageSetup orientation="portrait"/>
  <drawing r:id="rId260"/>
  <tableParts count="1">
    <tablePart r:id="rId26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2">
        <v>389.0</v>
      </c>
      <c r="B1" s="2" t="s">
        <v>72</v>
      </c>
      <c r="C1" s="4">
        <v>44075.0</v>
      </c>
      <c r="D1" s="2" t="s">
        <v>28</v>
      </c>
      <c r="E1" s="2"/>
      <c r="F1" s="2" t="s">
        <v>72</v>
      </c>
      <c r="G1" s="2" t="s">
        <v>67</v>
      </c>
      <c r="H1" s="2" t="s">
        <v>22</v>
      </c>
      <c r="I1" s="67" t="s">
        <v>852</v>
      </c>
    </row>
    <row r="2">
      <c r="A2" s="2">
        <v>390.0</v>
      </c>
      <c r="B2" s="2" t="s">
        <v>35</v>
      </c>
      <c r="C2" s="4">
        <v>44078.0</v>
      </c>
      <c r="D2" s="2" t="s">
        <v>28</v>
      </c>
      <c r="E2" s="2"/>
      <c r="F2" s="2" t="s">
        <v>193</v>
      </c>
      <c r="G2" s="2" t="s">
        <v>67</v>
      </c>
      <c r="H2" s="2" t="s">
        <v>22</v>
      </c>
      <c r="I2" s="67" t="s">
        <v>856</v>
      </c>
    </row>
    <row r="3">
      <c r="A3" s="2">
        <v>391.0</v>
      </c>
      <c r="B3" s="2" t="s">
        <v>35</v>
      </c>
      <c r="C3" s="4">
        <v>44078.0</v>
      </c>
      <c r="D3" s="2" t="s">
        <v>689</v>
      </c>
      <c r="E3" s="2"/>
      <c r="F3" s="2" t="s">
        <v>193</v>
      </c>
      <c r="G3" s="2" t="s">
        <v>67</v>
      </c>
      <c r="H3" s="2" t="s">
        <v>22</v>
      </c>
      <c r="I3" s="67" t="s">
        <v>856</v>
      </c>
    </row>
    <row r="4">
      <c r="A4" s="2">
        <v>392.0</v>
      </c>
      <c r="B4" s="2" t="s">
        <v>78</v>
      </c>
      <c r="C4" s="4">
        <v>44016.0</v>
      </c>
      <c r="D4" s="2" t="s">
        <v>857</v>
      </c>
      <c r="E4" s="2"/>
      <c r="F4" s="2" t="s">
        <v>858</v>
      </c>
      <c r="G4" s="2" t="s">
        <v>67</v>
      </c>
      <c r="H4" s="2" t="s">
        <v>22</v>
      </c>
      <c r="I4" s="67" t="s">
        <v>856</v>
      </c>
    </row>
    <row r="5">
      <c r="A5" s="2">
        <v>393.0</v>
      </c>
      <c r="B5" s="2" t="s">
        <v>24</v>
      </c>
      <c r="C5" s="4">
        <v>44013.0</v>
      </c>
      <c r="D5" s="2" t="s">
        <v>853</v>
      </c>
      <c r="E5" s="2"/>
      <c r="F5" s="2" t="s">
        <v>854</v>
      </c>
      <c r="G5" s="2" t="s">
        <v>67</v>
      </c>
      <c r="H5" s="2" t="s">
        <v>22</v>
      </c>
      <c r="I5" s="67" t="s">
        <v>855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I1"/>
    <hyperlink r:id="rId2" ref="I2"/>
    <hyperlink r:id="rId3" ref="I3"/>
    <hyperlink r:id="rId4" ref="I4"/>
    <hyperlink r:id="rId5" ref="I5"/>
  </hyperlinks>
  <printOptions/>
  <pageMargins bottom="0.75" footer="0.0" header="0.0" left="0.7" right="0.7" top="0.75"/>
  <pageSetup orientation="landscape"/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2019-04-11T15:16:52Z</dcterms:created>
  <dc:creator>CausaLenovo11</dc:creator>
</cp:coreProperties>
</file>